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xml" ContentType="application/vnd.ms-excel.rdrichvalue+xml"/>
  <Override PartName="/xl/richData/rdRichValueTypes.xml" ContentType="application/vnd.ms-excel.rdrichvaluetypes+xml"/>
  <Override PartName="/xl/richData/rdrichvaluestructure.xml" ContentType="application/vnd.ms-excel.rdrichvaluestruc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Q:\4トランスフォーメーション補助金\01HP\２次\00media up linkfiles\0000採択者向け情報\様式\04-02様式第５号の４_【誓約書(必須要件)】（従業員数別）0819\"/>
    </mc:Choice>
  </mc:AlternateContent>
  <xr:revisionPtr revIDLastSave="0" documentId="13_ncr:1_{0CB144EA-6B9E-434B-A3E2-D158EF6D14AD}" xr6:coauthVersionLast="47" xr6:coauthVersionMax="47" xr10:uidLastSave="{00000000-0000-0000-0000-000000000000}"/>
  <bookViews>
    <workbookView xWindow="-120" yWindow="-120" windowWidth="20730" windowHeight="11040" tabRatio="795" activeTab="1" xr2:uid="{505475D0-AD9A-4986-B144-8CED26C23831}"/>
  </bookViews>
  <sheets>
    <sheet name="【様式第５号の４】事業場内賃金(時給単価)の平均" sheetId="14" r:id="rId1"/>
    <sheet name="20人まで（賃上げ確認表）" sheetId="17" r:id="rId2"/>
    <sheet name="60人まで（賃上げ確認表）" sheetId="18" r:id="rId3"/>
    <sheet name="100人まで（賃上げ確認表）" sheetId="19" r:id="rId4"/>
  </sheets>
  <definedNames>
    <definedName name="_xlnm.Print_Area" localSheetId="0">'【様式第５号の４】事業場内賃金(時給単価)の平均'!$A$1:$X$58</definedName>
    <definedName name="_xlnm.Print_Area" localSheetId="3">'100人まで（賃上げ確認表）'!$A$22:$S$146</definedName>
    <definedName name="_xlnm.Print_Area" localSheetId="1">'20人まで（賃上げ確認表）'!$A$22:$T$67</definedName>
    <definedName name="_xlnm.Print_Area" localSheetId="2">'60人まで（賃上げ確認表）'!$A$22:$S$106</definedName>
    <definedName name="_xlnm.Print_Titles" localSheetId="3">'100人まで（賃上げ確認表）'!$37:$40</definedName>
    <definedName name="_xlnm.Print_Titles" localSheetId="1">'20人まで（賃上げ確認表）'!$37:$40</definedName>
    <definedName name="_xlnm.Print_Titles" localSheetId="2">'60人まで（賃上げ確認表）'!$37:$40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53" i="19" l="1"/>
  <c r="AN54" i="19"/>
  <c r="AN55" i="19"/>
  <c r="AN56" i="19"/>
  <c r="AN57" i="19"/>
  <c r="AN58" i="19"/>
  <c r="AN59" i="19"/>
  <c r="AN60" i="19"/>
  <c r="AN61" i="19"/>
  <c r="AN52" i="19"/>
  <c r="R42" i="19"/>
  <c r="R43" i="19"/>
  <c r="R44" i="19"/>
  <c r="R45" i="19"/>
  <c r="R46" i="19"/>
  <c r="R47" i="19"/>
  <c r="R48" i="19"/>
  <c r="R49" i="19"/>
  <c r="R50" i="19"/>
  <c r="R51" i="19"/>
  <c r="R52" i="19"/>
  <c r="R53" i="19"/>
  <c r="R54" i="19"/>
  <c r="R55" i="19"/>
  <c r="R56" i="19"/>
  <c r="R57" i="19"/>
  <c r="R58" i="19"/>
  <c r="R59" i="19"/>
  <c r="R60" i="19"/>
  <c r="R61" i="19"/>
  <c r="R62" i="19"/>
  <c r="R63" i="19"/>
  <c r="R64" i="19"/>
  <c r="R65" i="19"/>
  <c r="R66" i="19"/>
  <c r="R67" i="19"/>
  <c r="R68" i="19"/>
  <c r="R69" i="19"/>
  <c r="R70" i="19"/>
  <c r="R71" i="19"/>
  <c r="R72" i="19"/>
  <c r="R73" i="19"/>
  <c r="R74" i="19"/>
  <c r="R75" i="19"/>
  <c r="R76" i="19"/>
  <c r="R77" i="19"/>
  <c r="R78" i="19"/>
  <c r="R79" i="19"/>
  <c r="R80" i="19"/>
  <c r="R81" i="19"/>
  <c r="R82" i="19"/>
  <c r="R83" i="19"/>
  <c r="R84" i="19"/>
  <c r="R85" i="19"/>
  <c r="R86" i="19"/>
  <c r="R87" i="19"/>
  <c r="R88" i="19"/>
  <c r="R89" i="19"/>
  <c r="R90" i="19"/>
  <c r="R91" i="19"/>
  <c r="R92" i="19"/>
  <c r="R93" i="19"/>
  <c r="R94" i="19"/>
  <c r="R95" i="19"/>
  <c r="R96" i="19"/>
  <c r="R97" i="19"/>
  <c r="R98" i="19"/>
  <c r="R99" i="19"/>
  <c r="R100" i="19"/>
  <c r="R101" i="19"/>
  <c r="R102" i="19"/>
  <c r="R103" i="19"/>
  <c r="R104" i="19"/>
  <c r="R105" i="19"/>
  <c r="R106" i="19"/>
  <c r="R107" i="19"/>
  <c r="R108" i="19"/>
  <c r="R109" i="19"/>
  <c r="R110" i="19"/>
  <c r="R111" i="19"/>
  <c r="R112" i="19"/>
  <c r="R113" i="19"/>
  <c r="R114" i="19"/>
  <c r="R115" i="19"/>
  <c r="R116" i="19"/>
  <c r="R117" i="19"/>
  <c r="R118" i="19"/>
  <c r="R119" i="19"/>
  <c r="R120" i="19"/>
  <c r="R121" i="19"/>
  <c r="R122" i="19"/>
  <c r="R123" i="19"/>
  <c r="R124" i="19"/>
  <c r="R125" i="19"/>
  <c r="R126" i="19"/>
  <c r="R127" i="19"/>
  <c r="R128" i="19"/>
  <c r="R129" i="19"/>
  <c r="R130" i="19"/>
  <c r="R131" i="19"/>
  <c r="R132" i="19"/>
  <c r="R133" i="19"/>
  <c r="R134" i="19"/>
  <c r="R135" i="19"/>
  <c r="R136" i="19"/>
  <c r="R137" i="19"/>
  <c r="R138" i="19"/>
  <c r="R139" i="19"/>
  <c r="R140" i="19"/>
  <c r="R41" i="19"/>
  <c r="AN53" i="18"/>
  <c r="AN54" i="18"/>
  <c r="AN55" i="18"/>
  <c r="AN56" i="18"/>
  <c r="AN57" i="18"/>
  <c r="AN58" i="18"/>
  <c r="AN59" i="18"/>
  <c r="AN60" i="18"/>
  <c r="AN61" i="18"/>
  <c r="AN52" i="18"/>
  <c r="R42" i="18"/>
  <c r="R43" i="18"/>
  <c r="R44" i="18"/>
  <c r="R45" i="18"/>
  <c r="R46" i="18"/>
  <c r="R47" i="18"/>
  <c r="R48" i="18"/>
  <c r="R49" i="18"/>
  <c r="R50" i="18"/>
  <c r="R51" i="18"/>
  <c r="R52" i="18"/>
  <c r="R53" i="18"/>
  <c r="R54" i="18"/>
  <c r="R55" i="18"/>
  <c r="R56" i="18"/>
  <c r="R57" i="18"/>
  <c r="R58" i="18"/>
  <c r="R59" i="18"/>
  <c r="R60" i="18"/>
  <c r="R61" i="18"/>
  <c r="R62" i="18"/>
  <c r="R63" i="18"/>
  <c r="R64" i="18"/>
  <c r="R65" i="18"/>
  <c r="R66" i="18"/>
  <c r="R67" i="18"/>
  <c r="R68" i="18"/>
  <c r="R69" i="18"/>
  <c r="R70" i="18"/>
  <c r="R71" i="18"/>
  <c r="R72" i="18"/>
  <c r="R73" i="18"/>
  <c r="R74" i="18"/>
  <c r="R75" i="18"/>
  <c r="R76" i="18"/>
  <c r="R77" i="18"/>
  <c r="R78" i="18"/>
  <c r="R79" i="18"/>
  <c r="R80" i="18"/>
  <c r="R81" i="18"/>
  <c r="R82" i="18"/>
  <c r="R83" i="18"/>
  <c r="R84" i="18"/>
  <c r="R85" i="18"/>
  <c r="R86" i="18"/>
  <c r="R87" i="18"/>
  <c r="R88" i="18"/>
  <c r="R89" i="18"/>
  <c r="R90" i="18"/>
  <c r="R91" i="18"/>
  <c r="R92" i="18"/>
  <c r="R93" i="18"/>
  <c r="R94" i="18"/>
  <c r="R95" i="18"/>
  <c r="R96" i="18"/>
  <c r="R97" i="18"/>
  <c r="R98" i="18"/>
  <c r="R99" i="18"/>
  <c r="R100" i="18"/>
  <c r="R41" i="18"/>
  <c r="R42" i="17"/>
  <c r="R43" i="17"/>
  <c r="R44" i="17"/>
  <c r="R45" i="17"/>
  <c r="R46" i="17"/>
  <c r="R47" i="17"/>
  <c r="R48" i="17"/>
  <c r="R49" i="17"/>
  <c r="R50" i="17"/>
  <c r="R51" i="17"/>
  <c r="R52" i="17"/>
  <c r="R53" i="17"/>
  <c r="R54" i="17"/>
  <c r="R55" i="17"/>
  <c r="R56" i="17"/>
  <c r="R57" i="17"/>
  <c r="R58" i="17"/>
  <c r="R59" i="17"/>
  <c r="R60" i="17"/>
  <c r="AN53" i="17"/>
  <c r="AN54" i="17"/>
  <c r="AN55" i="17"/>
  <c r="AN59" i="17"/>
  <c r="AN52" i="17"/>
  <c r="P23" i="19" l="1"/>
  <c r="P23" i="18"/>
  <c r="P23" i="17"/>
  <c r="D45" i="19"/>
  <c r="D46" i="19"/>
  <c r="D47" i="19"/>
  <c r="D48" i="19"/>
  <c r="D49" i="19"/>
  <c r="D50" i="19"/>
  <c r="D51" i="19"/>
  <c r="D52" i="19"/>
  <c r="D53" i="19"/>
  <c r="D54" i="19"/>
  <c r="D55" i="19"/>
  <c r="D56" i="19"/>
  <c r="D57" i="19"/>
  <c r="D58" i="19"/>
  <c r="D59" i="19"/>
  <c r="D60" i="19"/>
  <c r="D61" i="19"/>
  <c r="D62" i="19"/>
  <c r="D63" i="19"/>
  <c r="D64" i="19"/>
  <c r="D65" i="19"/>
  <c r="D66" i="19"/>
  <c r="D67" i="19"/>
  <c r="D68" i="19"/>
  <c r="D69" i="19"/>
  <c r="D70" i="19"/>
  <c r="D71" i="19"/>
  <c r="D72" i="19"/>
  <c r="D73" i="19"/>
  <c r="D74" i="19"/>
  <c r="D75" i="19"/>
  <c r="D76" i="19"/>
  <c r="D77" i="19"/>
  <c r="D78" i="19"/>
  <c r="D79" i="19"/>
  <c r="D80" i="19"/>
  <c r="D81" i="19"/>
  <c r="D82" i="19"/>
  <c r="D83" i="19"/>
  <c r="D84" i="19"/>
  <c r="D85" i="19"/>
  <c r="D86" i="19"/>
  <c r="D87" i="19"/>
  <c r="D88" i="19"/>
  <c r="D89" i="19"/>
  <c r="D90" i="19"/>
  <c r="D91" i="19"/>
  <c r="D92" i="19"/>
  <c r="D93" i="19"/>
  <c r="D94" i="19"/>
  <c r="D95" i="19"/>
  <c r="D96" i="19"/>
  <c r="D97" i="19"/>
  <c r="D98" i="19"/>
  <c r="D99" i="19"/>
  <c r="D100" i="19"/>
  <c r="D101" i="19"/>
  <c r="D102" i="19"/>
  <c r="D103" i="19"/>
  <c r="D104" i="19"/>
  <c r="D105" i="19"/>
  <c r="D106" i="19"/>
  <c r="D107" i="19"/>
  <c r="D108" i="19"/>
  <c r="D109" i="19"/>
  <c r="D110" i="19"/>
  <c r="D111" i="19"/>
  <c r="D112" i="19"/>
  <c r="D113" i="19"/>
  <c r="D114" i="19"/>
  <c r="D115" i="19"/>
  <c r="D116" i="19"/>
  <c r="D117" i="19"/>
  <c r="D118" i="19"/>
  <c r="D119" i="19"/>
  <c r="D120" i="19"/>
  <c r="D121" i="19"/>
  <c r="D122" i="19"/>
  <c r="D123" i="19"/>
  <c r="D124" i="19"/>
  <c r="D125" i="19"/>
  <c r="D126" i="19"/>
  <c r="D127" i="19"/>
  <c r="D128" i="19"/>
  <c r="D129" i="19"/>
  <c r="D130" i="19"/>
  <c r="D131" i="19"/>
  <c r="D132" i="19"/>
  <c r="D133" i="19"/>
  <c r="D134" i="19"/>
  <c r="D135" i="19"/>
  <c r="D136" i="19"/>
  <c r="D137" i="19"/>
  <c r="D138" i="19"/>
  <c r="D139" i="19"/>
  <c r="D140" i="19"/>
  <c r="D42" i="19"/>
  <c r="D43" i="19"/>
  <c r="D44" i="19"/>
  <c r="D41" i="19"/>
  <c r="D44" i="18"/>
  <c r="D45" i="18"/>
  <c r="D46" i="18"/>
  <c r="D47" i="18"/>
  <c r="D48" i="18"/>
  <c r="D49" i="18"/>
  <c r="D50" i="18"/>
  <c r="D51" i="18"/>
  <c r="D52" i="18"/>
  <c r="D53" i="18"/>
  <c r="D54" i="18"/>
  <c r="D55" i="18"/>
  <c r="D56" i="18"/>
  <c r="D57" i="18"/>
  <c r="D58" i="18"/>
  <c r="D59" i="18"/>
  <c r="D60" i="18"/>
  <c r="D61" i="18"/>
  <c r="D62" i="18"/>
  <c r="D63" i="18"/>
  <c r="D64" i="18"/>
  <c r="D65" i="18"/>
  <c r="D66" i="18"/>
  <c r="D67" i="18"/>
  <c r="D68" i="18"/>
  <c r="D69" i="18"/>
  <c r="D70" i="18"/>
  <c r="D71" i="18"/>
  <c r="D72" i="18"/>
  <c r="D73" i="18"/>
  <c r="D74" i="18"/>
  <c r="D75" i="18"/>
  <c r="D76" i="18"/>
  <c r="D77" i="18"/>
  <c r="D78" i="18"/>
  <c r="D79" i="18"/>
  <c r="D80" i="18"/>
  <c r="D81" i="18"/>
  <c r="D82" i="18"/>
  <c r="D83" i="18"/>
  <c r="D84" i="18"/>
  <c r="D85" i="18"/>
  <c r="D86" i="18"/>
  <c r="D87" i="18"/>
  <c r="D88" i="18"/>
  <c r="D89" i="18"/>
  <c r="D90" i="18"/>
  <c r="D91" i="18"/>
  <c r="D92" i="18"/>
  <c r="D93" i="18"/>
  <c r="D94" i="18"/>
  <c r="D95" i="18"/>
  <c r="D96" i="18"/>
  <c r="D97" i="18"/>
  <c r="D98" i="18"/>
  <c r="D99" i="18"/>
  <c r="D100" i="18"/>
  <c r="D42" i="18"/>
  <c r="D43" i="18"/>
  <c r="D41" i="18"/>
  <c r="D42" i="17"/>
  <c r="D43" i="17"/>
  <c r="D44" i="17"/>
  <c r="D45" i="17"/>
  <c r="D46" i="17"/>
  <c r="D47" i="17"/>
  <c r="D48" i="17"/>
  <c r="D49" i="17"/>
  <c r="D50" i="17"/>
  <c r="D51" i="17"/>
  <c r="D52" i="17"/>
  <c r="D53" i="17"/>
  <c r="D54" i="17"/>
  <c r="D55" i="17"/>
  <c r="D56" i="17"/>
  <c r="D57" i="17"/>
  <c r="D58" i="17"/>
  <c r="D59" i="17"/>
  <c r="D60" i="17"/>
  <c r="D41" i="17"/>
  <c r="B141" i="19" l="1"/>
  <c r="M140" i="19"/>
  <c r="P140" i="19" s="1"/>
  <c r="L140" i="19"/>
  <c r="I140" i="19"/>
  <c r="O140" i="19" s="1"/>
  <c r="H140" i="19"/>
  <c r="M139" i="19"/>
  <c r="P139" i="19" s="1"/>
  <c r="L139" i="19"/>
  <c r="I139" i="19"/>
  <c r="O139" i="19" s="1"/>
  <c r="H139" i="19"/>
  <c r="M138" i="19"/>
  <c r="P138" i="19" s="1"/>
  <c r="L138" i="19"/>
  <c r="I138" i="19"/>
  <c r="N138" i="19" s="1"/>
  <c r="H138" i="19"/>
  <c r="M137" i="19"/>
  <c r="L137" i="19"/>
  <c r="I137" i="19"/>
  <c r="O137" i="19" s="1"/>
  <c r="H137" i="19"/>
  <c r="M136" i="19"/>
  <c r="P136" i="19" s="1"/>
  <c r="L136" i="19"/>
  <c r="I136" i="19"/>
  <c r="O136" i="19" s="1"/>
  <c r="H136" i="19"/>
  <c r="M135" i="19"/>
  <c r="L135" i="19"/>
  <c r="I135" i="19"/>
  <c r="O135" i="19" s="1"/>
  <c r="H135" i="19"/>
  <c r="M134" i="19"/>
  <c r="P134" i="19" s="1"/>
  <c r="L134" i="19"/>
  <c r="I134" i="19"/>
  <c r="N134" i="19" s="1"/>
  <c r="H134" i="19"/>
  <c r="M133" i="19"/>
  <c r="L133" i="19"/>
  <c r="I133" i="19"/>
  <c r="O133" i="19" s="1"/>
  <c r="H133" i="19"/>
  <c r="M132" i="19"/>
  <c r="P132" i="19" s="1"/>
  <c r="L132" i="19"/>
  <c r="I132" i="19"/>
  <c r="O132" i="19" s="1"/>
  <c r="H132" i="19"/>
  <c r="M131" i="19"/>
  <c r="P131" i="19" s="1"/>
  <c r="L131" i="19"/>
  <c r="I131" i="19"/>
  <c r="O131" i="19" s="1"/>
  <c r="H131" i="19"/>
  <c r="M130" i="19"/>
  <c r="P130" i="19" s="1"/>
  <c r="L130" i="19"/>
  <c r="I130" i="19"/>
  <c r="H130" i="19"/>
  <c r="M129" i="19"/>
  <c r="L129" i="19"/>
  <c r="I129" i="19"/>
  <c r="O129" i="19" s="1"/>
  <c r="H129" i="19"/>
  <c r="M128" i="19"/>
  <c r="P128" i="19" s="1"/>
  <c r="L128" i="19"/>
  <c r="I128" i="19"/>
  <c r="O128" i="19" s="1"/>
  <c r="H128" i="19"/>
  <c r="M127" i="19"/>
  <c r="L127" i="19"/>
  <c r="I127" i="19"/>
  <c r="O127" i="19" s="1"/>
  <c r="H127" i="19"/>
  <c r="M126" i="19"/>
  <c r="P126" i="19" s="1"/>
  <c r="L126" i="19"/>
  <c r="I126" i="19"/>
  <c r="H126" i="19"/>
  <c r="M125" i="19"/>
  <c r="L125" i="19"/>
  <c r="I125" i="19"/>
  <c r="O125" i="19" s="1"/>
  <c r="H125" i="19"/>
  <c r="M124" i="19"/>
  <c r="P124" i="19" s="1"/>
  <c r="L124" i="19"/>
  <c r="I124" i="19"/>
  <c r="O124" i="19" s="1"/>
  <c r="H124" i="19"/>
  <c r="M123" i="19"/>
  <c r="L123" i="19"/>
  <c r="I123" i="19"/>
  <c r="O123" i="19" s="1"/>
  <c r="H123" i="19"/>
  <c r="M122" i="19"/>
  <c r="P122" i="19" s="1"/>
  <c r="L122" i="19"/>
  <c r="I122" i="19"/>
  <c r="N122" i="19" s="1"/>
  <c r="H122" i="19"/>
  <c r="M121" i="19"/>
  <c r="L121" i="19"/>
  <c r="I121" i="19"/>
  <c r="O121" i="19" s="1"/>
  <c r="H121" i="19"/>
  <c r="M120" i="19"/>
  <c r="P120" i="19" s="1"/>
  <c r="L120" i="19"/>
  <c r="I120" i="19"/>
  <c r="O120" i="19" s="1"/>
  <c r="H120" i="19"/>
  <c r="M119" i="19"/>
  <c r="L119" i="19"/>
  <c r="I119" i="19"/>
  <c r="O119" i="19" s="1"/>
  <c r="H119" i="19"/>
  <c r="M118" i="19"/>
  <c r="P118" i="19" s="1"/>
  <c r="L118" i="19"/>
  <c r="I118" i="19"/>
  <c r="N118" i="19" s="1"/>
  <c r="H118" i="19"/>
  <c r="M117" i="19"/>
  <c r="L117" i="19"/>
  <c r="I117" i="19"/>
  <c r="O117" i="19" s="1"/>
  <c r="H117" i="19"/>
  <c r="M116" i="19"/>
  <c r="P116" i="19" s="1"/>
  <c r="L116" i="19"/>
  <c r="I116" i="19"/>
  <c r="O116" i="19" s="1"/>
  <c r="H116" i="19"/>
  <c r="M115" i="19"/>
  <c r="P115" i="19" s="1"/>
  <c r="L115" i="19"/>
  <c r="I115" i="19"/>
  <c r="O115" i="19" s="1"/>
  <c r="H115" i="19"/>
  <c r="M114" i="19"/>
  <c r="P114" i="19" s="1"/>
  <c r="L114" i="19"/>
  <c r="I114" i="19"/>
  <c r="H114" i="19"/>
  <c r="M113" i="19"/>
  <c r="L113" i="19"/>
  <c r="I113" i="19"/>
  <c r="O113" i="19" s="1"/>
  <c r="H113" i="19"/>
  <c r="M112" i="19"/>
  <c r="L112" i="19"/>
  <c r="I112" i="19"/>
  <c r="O112" i="19" s="1"/>
  <c r="H112" i="19"/>
  <c r="M111" i="19"/>
  <c r="L111" i="19"/>
  <c r="I111" i="19"/>
  <c r="O111" i="19" s="1"/>
  <c r="H111" i="19"/>
  <c r="M110" i="19"/>
  <c r="P110" i="19" s="1"/>
  <c r="L110" i="19"/>
  <c r="I110" i="19"/>
  <c r="H110" i="19"/>
  <c r="M109" i="19"/>
  <c r="L109" i="19"/>
  <c r="I109" i="19"/>
  <c r="O109" i="19" s="1"/>
  <c r="H109" i="19"/>
  <c r="M108" i="19"/>
  <c r="L108" i="19"/>
  <c r="I108" i="19"/>
  <c r="O108" i="19" s="1"/>
  <c r="H108" i="19"/>
  <c r="M107" i="19"/>
  <c r="P107" i="19" s="1"/>
  <c r="L107" i="19"/>
  <c r="I107" i="19"/>
  <c r="O107" i="19" s="1"/>
  <c r="H107" i="19"/>
  <c r="M106" i="19"/>
  <c r="P106" i="19" s="1"/>
  <c r="L106" i="19"/>
  <c r="I106" i="19"/>
  <c r="H106" i="19"/>
  <c r="M105" i="19"/>
  <c r="L105" i="19"/>
  <c r="I105" i="19"/>
  <c r="O105" i="19" s="1"/>
  <c r="H105" i="19"/>
  <c r="M104" i="19"/>
  <c r="L104" i="19"/>
  <c r="I104" i="19"/>
  <c r="O104" i="19" s="1"/>
  <c r="H104" i="19"/>
  <c r="M103" i="19"/>
  <c r="L103" i="19"/>
  <c r="I103" i="19"/>
  <c r="O103" i="19" s="1"/>
  <c r="H103" i="19"/>
  <c r="M102" i="19"/>
  <c r="P102" i="19" s="1"/>
  <c r="L102" i="19"/>
  <c r="I102" i="19"/>
  <c r="H102" i="19"/>
  <c r="M101" i="19"/>
  <c r="L101" i="19"/>
  <c r="I101" i="19"/>
  <c r="O101" i="19" s="1"/>
  <c r="H101" i="19"/>
  <c r="M100" i="19"/>
  <c r="L100" i="19"/>
  <c r="I100" i="19"/>
  <c r="O100" i="19" s="1"/>
  <c r="H100" i="19"/>
  <c r="M99" i="19"/>
  <c r="P99" i="19" s="1"/>
  <c r="L99" i="19"/>
  <c r="I99" i="19"/>
  <c r="O99" i="19" s="1"/>
  <c r="H99" i="19"/>
  <c r="M98" i="19"/>
  <c r="P98" i="19" s="1"/>
  <c r="L98" i="19"/>
  <c r="I98" i="19"/>
  <c r="H98" i="19"/>
  <c r="M97" i="19"/>
  <c r="L97" i="19"/>
  <c r="I97" i="19"/>
  <c r="O97" i="19" s="1"/>
  <c r="H97" i="19"/>
  <c r="M96" i="19"/>
  <c r="L96" i="19"/>
  <c r="I96" i="19"/>
  <c r="O96" i="19" s="1"/>
  <c r="H96" i="19"/>
  <c r="M95" i="19"/>
  <c r="L95" i="19"/>
  <c r="I95" i="19"/>
  <c r="O95" i="19" s="1"/>
  <c r="H95" i="19"/>
  <c r="M94" i="19"/>
  <c r="P94" i="19" s="1"/>
  <c r="L94" i="19"/>
  <c r="I94" i="19"/>
  <c r="H94" i="19"/>
  <c r="M93" i="19"/>
  <c r="L93" i="19"/>
  <c r="I93" i="19"/>
  <c r="O93" i="19" s="1"/>
  <c r="H93" i="19"/>
  <c r="M92" i="19"/>
  <c r="L92" i="19"/>
  <c r="I92" i="19"/>
  <c r="O92" i="19" s="1"/>
  <c r="H92" i="19"/>
  <c r="M91" i="19"/>
  <c r="P91" i="19" s="1"/>
  <c r="L91" i="19"/>
  <c r="I91" i="19"/>
  <c r="O91" i="19" s="1"/>
  <c r="H91" i="19"/>
  <c r="M90" i="19"/>
  <c r="P90" i="19" s="1"/>
  <c r="L90" i="19"/>
  <c r="I90" i="19"/>
  <c r="H90" i="19"/>
  <c r="M89" i="19"/>
  <c r="L89" i="19"/>
  <c r="I89" i="19"/>
  <c r="O89" i="19" s="1"/>
  <c r="H89" i="19"/>
  <c r="M88" i="19"/>
  <c r="L88" i="19"/>
  <c r="I88" i="19"/>
  <c r="O88" i="19" s="1"/>
  <c r="H88" i="19"/>
  <c r="M87" i="19"/>
  <c r="L87" i="19"/>
  <c r="I87" i="19"/>
  <c r="O87" i="19" s="1"/>
  <c r="H87" i="19"/>
  <c r="M86" i="19"/>
  <c r="P86" i="19" s="1"/>
  <c r="L86" i="19"/>
  <c r="I86" i="19"/>
  <c r="H86" i="19"/>
  <c r="M85" i="19"/>
  <c r="L85" i="19"/>
  <c r="I85" i="19"/>
  <c r="O85" i="19" s="1"/>
  <c r="H85" i="19"/>
  <c r="M84" i="19"/>
  <c r="L84" i="19"/>
  <c r="I84" i="19"/>
  <c r="O84" i="19" s="1"/>
  <c r="H84" i="19"/>
  <c r="M83" i="19"/>
  <c r="P83" i="19" s="1"/>
  <c r="L83" i="19"/>
  <c r="I83" i="19"/>
  <c r="O83" i="19" s="1"/>
  <c r="H83" i="19"/>
  <c r="M82" i="19"/>
  <c r="P82" i="19" s="1"/>
  <c r="L82" i="19"/>
  <c r="I82" i="19"/>
  <c r="H82" i="19"/>
  <c r="M81" i="19"/>
  <c r="L81" i="19"/>
  <c r="I81" i="19"/>
  <c r="O81" i="19" s="1"/>
  <c r="H81" i="19"/>
  <c r="M80" i="19"/>
  <c r="L80" i="19"/>
  <c r="I80" i="19"/>
  <c r="O80" i="19" s="1"/>
  <c r="H80" i="19"/>
  <c r="M79" i="19"/>
  <c r="L79" i="19"/>
  <c r="I79" i="19"/>
  <c r="O79" i="19" s="1"/>
  <c r="H79" i="19"/>
  <c r="M78" i="19"/>
  <c r="P78" i="19" s="1"/>
  <c r="L78" i="19"/>
  <c r="I78" i="19"/>
  <c r="H78" i="19"/>
  <c r="M77" i="19"/>
  <c r="L77" i="19"/>
  <c r="I77" i="19"/>
  <c r="O77" i="19" s="1"/>
  <c r="H77" i="19"/>
  <c r="M76" i="19"/>
  <c r="L76" i="19"/>
  <c r="I76" i="19"/>
  <c r="O76" i="19" s="1"/>
  <c r="H76" i="19"/>
  <c r="M75" i="19"/>
  <c r="P75" i="19" s="1"/>
  <c r="L75" i="19"/>
  <c r="I75" i="19"/>
  <c r="O75" i="19" s="1"/>
  <c r="H75" i="19"/>
  <c r="M74" i="19"/>
  <c r="P74" i="19" s="1"/>
  <c r="L74" i="19"/>
  <c r="I74" i="19"/>
  <c r="H74" i="19"/>
  <c r="M73" i="19"/>
  <c r="L73" i="19"/>
  <c r="I73" i="19"/>
  <c r="O73" i="19" s="1"/>
  <c r="H73" i="19"/>
  <c r="M72" i="19"/>
  <c r="L72" i="19"/>
  <c r="I72" i="19"/>
  <c r="O72" i="19" s="1"/>
  <c r="H72" i="19"/>
  <c r="M71" i="19"/>
  <c r="L71" i="19"/>
  <c r="I71" i="19"/>
  <c r="O71" i="19" s="1"/>
  <c r="H71" i="19"/>
  <c r="M70" i="19"/>
  <c r="P70" i="19" s="1"/>
  <c r="L70" i="19"/>
  <c r="I70" i="19"/>
  <c r="H70" i="19"/>
  <c r="M69" i="19"/>
  <c r="L69" i="19"/>
  <c r="I69" i="19"/>
  <c r="O69" i="19" s="1"/>
  <c r="H69" i="19"/>
  <c r="M68" i="19"/>
  <c r="L68" i="19"/>
  <c r="I68" i="19"/>
  <c r="O68" i="19" s="1"/>
  <c r="H68" i="19"/>
  <c r="M67" i="19"/>
  <c r="P67" i="19" s="1"/>
  <c r="L67" i="19"/>
  <c r="I67" i="19"/>
  <c r="O67" i="19" s="1"/>
  <c r="H67" i="19"/>
  <c r="M66" i="19"/>
  <c r="P66" i="19" s="1"/>
  <c r="L66" i="19"/>
  <c r="I66" i="19"/>
  <c r="H66" i="19"/>
  <c r="M65" i="19"/>
  <c r="L65" i="19"/>
  <c r="I65" i="19"/>
  <c r="O65" i="19" s="1"/>
  <c r="H65" i="19"/>
  <c r="M64" i="19"/>
  <c r="L64" i="19"/>
  <c r="I64" i="19"/>
  <c r="O64" i="19" s="1"/>
  <c r="H64" i="19"/>
  <c r="M63" i="19"/>
  <c r="L63" i="19"/>
  <c r="I63" i="19"/>
  <c r="O63" i="19" s="1"/>
  <c r="H63" i="19"/>
  <c r="X62" i="19"/>
  <c r="M62" i="19"/>
  <c r="P62" i="19" s="1"/>
  <c r="L62" i="19"/>
  <c r="I62" i="19"/>
  <c r="O62" i="19" s="1"/>
  <c r="H62" i="19"/>
  <c r="AI61" i="19"/>
  <c r="AH61" i="19"/>
  <c r="AE61" i="19"/>
  <c r="AK61" i="19" s="1"/>
  <c r="AD61" i="19"/>
  <c r="M61" i="19"/>
  <c r="L61" i="19"/>
  <c r="I61" i="19"/>
  <c r="O61" i="19" s="1"/>
  <c r="H61" i="19"/>
  <c r="AI60" i="19"/>
  <c r="AH60" i="19"/>
  <c r="AE60" i="19"/>
  <c r="AK60" i="19" s="1"/>
  <c r="AD60" i="19"/>
  <c r="M60" i="19"/>
  <c r="P60" i="19" s="1"/>
  <c r="L60" i="19"/>
  <c r="I60" i="19"/>
  <c r="O60" i="19" s="1"/>
  <c r="H60" i="19"/>
  <c r="AI59" i="19"/>
  <c r="AH59" i="19"/>
  <c r="AE59" i="19"/>
  <c r="AD59" i="19"/>
  <c r="Z59" i="19"/>
  <c r="M59" i="19"/>
  <c r="P59" i="19" s="1"/>
  <c r="L59" i="19"/>
  <c r="I59" i="19"/>
  <c r="O59" i="19" s="1"/>
  <c r="H59" i="19"/>
  <c r="AI58" i="19"/>
  <c r="AH58" i="19"/>
  <c r="AE58" i="19"/>
  <c r="AK58" i="19" s="1"/>
  <c r="AD58" i="19"/>
  <c r="M58" i="19"/>
  <c r="P58" i="19" s="1"/>
  <c r="L58" i="19"/>
  <c r="I58" i="19"/>
  <c r="O58" i="19" s="1"/>
  <c r="H58" i="19"/>
  <c r="AH57" i="19"/>
  <c r="AI57" i="19" s="1"/>
  <c r="AD57" i="19"/>
  <c r="AE57" i="19" s="1"/>
  <c r="AK57" i="19" s="1"/>
  <c r="M57" i="19"/>
  <c r="P57" i="19" s="1"/>
  <c r="L57" i="19"/>
  <c r="I57" i="19"/>
  <c r="O57" i="19" s="1"/>
  <c r="H57" i="19"/>
  <c r="AH56" i="19"/>
  <c r="AI56" i="19" s="1"/>
  <c r="AD56" i="19"/>
  <c r="AE56" i="19" s="1"/>
  <c r="AK56" i="19" s="1"/>
  <c r="M56" i="19"/>
  <c r="P56" i="19" s="1"/>
  <c r="L56" i="19"/>
  <c r="I56" i="19"/>
  <c r="O56" i="19" s="1"/>
  <c r="H56" i="19"/>
  <c r="AI55" i="19"/>
  <c r="AL55" i="19" s="1"/>
  <c r="AH55" i="19"/>
  <c r="AE55" i="19"/>
  <c r="AD55" i="19"/>
  <c r="M55" i="19"/>
  <c r="P55" i="19" s="1"/>
  <c r="L55" i="19"/>
  <c r="I55" i="19"/>
  <c r="O55" i="19" s="1"/>
  <c r="Q55" i="19" s="1"/>
  <c r="H55" i="19"/>
  <c r="AI54" i="19"/>
  <c r="AL54" i="19" s="1"/>
  <c r="AH54" i="19"/>
  <c r="AE54" i="19"/>
  <c r="AK54" i="19" s="1"/>
  <c r="AD54" i="19"/>
  <c r="M54" i="19"/>
  <c r="P54" i="19" s="1"/>
  <c r="L54" i="19"/>
  <c r="I54" i="19"/>
  <c r="O54" i="19" s="1"/>
  <c r="H54" i="19"/>
  <c r="AI53" i="19"/>
  <c r="AL53" i="19" s="1"/>
  <c r="AH53" i="19"/>
  <c r="AE53" i="19"/>
  <c r="AK53" i="19" s="1"/>
  <c r="AD53" i="19"/>
  <c r="W53" i="19"/>
  <c r="W54" i="19" s="1"/>
  <c r="W55" i="19" s="1"/>
  <c r="W56" i="19" s="1"/>
  <c r="W57" i="19" s="1"/>
  <c r="W58" i="19" s="1"/>
  <c r="W59" i="19" s="1"/>
  <c r="W60" i="19" s="1"/>
  <c r="W61" i="19" s="1"/>
  <c r="M53" i="19"/>
  <c r="P53" i="19" s="1"/>
  <c r="L53" i="19"/>
  <c r="I53" i="19"/>
  <c r="O53" i="19" s="1"/>
  <c r="H53" i="19"/>
  <c r="AI52" i="19"/>
  <c r="AH52" i="19"/>
  <c r="AE52" i="19"/>
  <c r="AK52" i="19" s="1"/>
  <c r="AD52" i="19"/>
  <c r="M52" i="19"/>
  <c r="P52" i="19" s="1"/>
  <c r="L52" i="19"/>
  <c r="I52" i="19"/>
  <c r="O52" i="19" s="1"/>
  <c r="H52" i="19"/>
  <c r="M51" i="19"/>
  <c r="P51" i="19" s="1"/>
  <c r="L51" i="19"/>
  <c r="I51" i="19"/>
  <c r="O51" i="19" s="1"/>
  <c r="H51" i="19"/>
  <c r="M50" i="19"/>
  <c r="L50" i="19"/>
  <c r="I50" i="19"/>
  <c r="O50" i="19" s="1"/>
  <c r="H50" i="19"/>
  <c r="M49" i="19"/>
  <c r="L49" i="19"/>
  <c r="I49" i="19"/>
  <c r="O49" i="19" s="1"/>
  <c r="H49" i="19"/>
  <c r="M48" i="19"/>
  <c r="P48" i="19" s="1"/>
  <c r="L48" i="19"/>
  <c r="I48" i="19"/>
  <c r="O48" i="19" s="1"/>
  <c r="H48" i="19"/>
  <c r="M47" i="19"/>
  <c r="L47" i="19"/>
  <c r="I47" i="19"/>
  <c r="O47" i="19" s="1"/>
  <c r="H47" i="19"/>
  <c r="M46" i="19"/>
  <c r="L46" i="19"/>
  <c r="I46" i="19"/>
  <c r="O46" i="19" s="1"/>
  <c r="H46" i="19"/>
  <c r="M45" i="19"/>
  <c r="L45" i="19"/>
  <c r="I45" i="19"/>
  <c r="O45" i="19" s="1"/>
  <c r="H45" i="19"/>
  <c r="M44" i="19"/>
  <c r="P44" i="19" s="1"/>
  <c r="L44" i="19"/>
  <c r="I44" i="19"/>
  <c r="O44" i="19" s="1"/>
  <c r="H44" i="19"/>
  <c r="M43" i="19"/>
  <c r="P43" i="19" s="1"/>
  <c r="L43" i="19"/>
  <c r="I43" i="19"/>
  <c r="O43" i="19" s="1"/>
  <c r="H43" i="19"/>
  <c r="M42" i="19"/>
  <c r="L42" i="19"/>
  <c r="I42" i="19"/>
  <c r="O42" i="19" s="1"/>
  <c r="H42" i="19"/>
  <c r="A42" i="19"/>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M41" i="19"/>
  <c r="P41" i="19" s="1"/>
  <c r="L41" i="19"/>
  <c r="I41" i="19"/>
  <c r="O41" i="19" s="1"/>
  <c r="H41" i="19"/>
  <c r="P40" i="19"/>
  <c r="J18" i="19"/>
  <c r="J16" i="19"/>
  <c r="J13" i="19"/>
  <c r="J12" i="19"/>
  <c r="J9" i="19"/>
  <c r="B101" i="18"/>
  <c r="M100" i="18"/>
  <c r="P100" i="18" s="1"/>
  <c r="L100" i="18"/>
  <c r="I100" i="18"/>
  <c r="O100" i="18" s="1"/>
  <c r="H100" i="18"/>
  <c r="M99" i="18"/>
  <c r="P99" i="18" s="1"/>
  <c r="L99" i="18"/>
  <c r="I99" i="18"/>
  <c r="O99" i="18" s="1"/>
  <c r="H99" i="18"/>
  <c r="M98" i="18"/>
  <c r="L98" i="18"/>
  <c r="I98" i="18"/>
  <c r="O98" i="18" s="1"/>
  <c r="H98" i="18"/>
  <c r="M97" i="18"/>
  <c r="P97" i="18" s="1"/>
  <c r="L97" i="18"/>
  <c r="I97" i="18"/>
  <c r="O97" i="18" s="1"/>
  <c r="H97" i="18"/>
  <c r="M96" i="18"/>
  <c r="P96" i="18" s="1"/>
  <c r="L96" i="18"/>
  <c r="I96" i="18"/>
  <c r="O96" i="18" s="1"/>
  <c r="H96" i="18"/>
  <c r="M95" i="18"/>
  <c r="P95" i="18" s="1"/>
  <c r="L95" i="18"/>
  <c r="I95" i="18"/>
  <c r="O95" i="18" s="1"/>
  <c r="H95" i="18"/>
  <c r="M94" i="18"/>
  <c r="L94" i="18"/>
  <c r="I94" i="18"/>
  <c r="O94" i="18" s="1"/>
  <c r="H94" i="18"/>
  <c r="M93" i="18"/>
  <c r="P93" i="18" s="1"/>
  <c r="L93" i="18"/>
  <c r="I93" i="18"/>
  <c r="O93" i="18" s="1"/>
  <c r="H93" i="18"/>
  <c r="M92" i="18"/>
  <c r="P92" i="18" s="1"/>
  <c r="L92" i="18"/>
  <c r="I92" i="18"/>
  <c r="O92" i="18" s="1"/>
  <c r="H92" i="18"/>
  <c r="M91" i="18"/>
  <c r="P91" i="18" s="1"/>
  <c r="L91" i="18"/>
  <c r="I91" i="18"/>
  <c r="O91" i="18" s="1"/>
  <c r="H91" i="18"/>
  <c r="M90" i="18"/>
  <c r="L90" i="18"/>
  <c r="I90" i="18"/>
  <c r="O90" i="18" s="1"/>
  <c r="H90" i="18"/>
  <c r="M89" i="18"/>
  <c r="P89" i="18" s="1"/>
  <c r="L89" i="18"/>
  <c r="I89" i="18"/>
  <c r="O89" i="18" s="1"/>
  <c r="H89" i="18"/>
  <c r="M88" i="18"/>
  <c r="P88" i="18" s="1"/>
  <c r="L88" i="18"/>
  <c r="I88" i="18"/>
  <c r="O88" i="18" s="1"/>
  <c r="H88" i="18"/>
  <c r="M87" i="18"/>
  <c r="P87" i="18" s="1"/>
  <c r="L87" i="18"/>
  <c r="I87" i="18"/>
  <c r="O87" i="18" s="1"/>
  <c r="H87" i="18"/>
  <c r="M86" i="18"/>
  <c r="L86" i="18"/>
  <c r="I86" i="18"/>
  <c r="O86" i="18" s="1"/>
  <c r="H86" i="18"/>
  <c r="M85" i="18"/>
  <c r="P85" i="18" s="1"/>
  <c r="L85" i="18"/>
  <c r="I85" i="18"/>
  <c r="O85" i="18" s="1"/>
  <c r="H85" i="18"/>
  <c r="M84" i="18"/>
  <c r="P84" i="18" s="1"/>
  <c r="L84" i="18"/>
  <c r="I84" i="18"/>
  <c r="O84" i="18" s="1"/>
  <c r="H84" i="18"/>
  <c r="M83" i="18"/>
  <c r="P83" i="18" s="1"/>
  <c r="L83" i="18"/>
  <c r="I83" i="18"/>
  <c r="O83" i="18" s="1"/>
  <c r="H83" i="18"/>
  <c r="M82" i="18"/>
  <c r="L82" i="18"/>
  <c r="I82" i="18"/>
  <c r="O82" i="18" s="1"/>
  <c r="H82" i="18"/>
  <c r="M81" i="18"/>
  <c r="P81" i="18" s="1"/>
  <c r="L81" i="18"/>
  <c r="I81" i="18"/>
  <c r="O81" i="18" s="1"/>
  <c r="H81" i="18"/>
  <c r="M80" i="18"/>
  <c r="P80" i="18" s="1"/>
  <c r="L80" i="18"/>
  <c r="I80" i="18"/>
  <c r="O80" i="18" s="1"/>
  <c r="H80" i="18"/>
  <c r="M79" i="18"/>
  <c r="L79" i="18"/>
  <c r="I79" i="18"/>
  <c r="O79" i="18" s="1"/>
  <c r="H79" i="18"/>
  <c r="M78" i="18"/>
  <c r="L78" i="18"/>
  <c r="I78" i="18"/>
  <c r="O78" i="18" s="1"/>
  <c r="H78" i="18"/>
  <c r="M77" i="18"/>
  <c r="P77" i="18" s="1"/>
  <c r="L77" i="18"/>
  <c r="I77" i="18"/>
  <c r="O77" i="18" s="1"/>
  <c r="H77" i="18"/>
  <c r="M76" i="18"/>
  <c r="P76" i="18" s="1"/>
  <c r="L76" i="18"/>
  <c r="I76" i="18"/>
  <c r="O76" i="18" s="1"/>
  <c r="H76" i="18"/>
  <c r="M75" i="18"/>
  <c r="L75" i="18"/>
  <c r="I75" i="18"/>
  <c r="O75" i="18" s="1"/>
  <c r="H75" i="18"/>
  <c r="M74" i="18"/>
  <c r="L74" i="18"/>
  <c r="I74" i="18"/>
  <c r="O74" i="18" s="1"/>
  <c r="H74" i="18"/>
  <c r="M73" i="18"/>
  <c r="P73" i="18" s="1"/>
  <c r="L73" i="18"/>
  <c r="I73" i="18"/>
  <c r="O73" i="18" s="1"/>
  <c r="H73" i="18"/>
  <c r="M72" i="18"/>
  <c r="P72" i="18" s="1"/>
  <c r="L72" i="18"/>
  <c r="I72" i="18"/>
  <c r="O72" i="18" s="1"/>
  <c r="H72" i="18"/>
  <c r="M71" i="18"/>
  <c r="P71" i="18" s="1"/>
  <c r="L71" i="18"/>
  <c r="I71" i="18"/>
  <c r="O71" i="18" s="1"/>
  <c r="H71" i="18"/>
  <c r="M70" i="18"/>
  <c r="L70" i="18"/>
  <c r="I70" i="18"/>
  <c r="O70" i="18" s="1"/>
  <c r="H70" i="18"/>
  <c r="M69" i="18"/>
  <c r="P69" i="18" s="1"/>
  <c r="L69" i="18"/>
  <c r="I69" i="18"/>
  <c r="O69" i="18" s="1"/>
  <c r="H69" i="18"/>
  <c r="M68" i="18"/>
  <c r="P68" i="18" s="1"/>
  <c r="L68" i="18"/>
  <c r="I68" i="18"/>
  <c r="O68" i="18" s="1"/>
  <c r="H68" i="18"/>
  <c r="M67" i="18"/>
  <c r="P67" i="18" s="1"/>
  <c r="L67" i="18"/>
  <c r="I67" i="18"/>
  <c r="O67" i="18" s="1"/>
  <c r="H67" i="18"/>
  <c r="M66" i="18"/>
  <c r="L66" i="18"/>
  <c r="I66" i="18"/>
  <c r="O66" i="18" s="1"/>
  <c r="H66" i="18"/>
  <c r="M65" i="18"/>
  <c r="P65" i="18" s="1"/>
  <c r="L65" i="18"/>
  <c r="I65" i="18"/>
  <c r="O65" i="18" s="1"/>
  <c r="H65" i="18"/>
  <c r="M64" i="18"/>
  <c r="P64" i="18" s="1"/>
  <c r="L64" i="18"/>
  <c r="I64" i="18"/>
  <c r="O64" i="18" s="1"/>
  <c r="H64" i="18"/>
  <c r="M63" i="18"/>
  <c r="P63" i="18" s="1"/>
  <c r="L63" i="18"/>
  <c r="I63" i="18"/>
  <c r="O63" i="18" s="1"/>
  <c r="H63" i="18"/>
  <c r="X62" i="18"/>
  <c r="M62" i="18"/>
  <c r="P62" i="18" s="1"/>
  <c r="L62" i="18"/>
  <c r="I62" i="18"/>
  <c r="O62" i="18" s="1"/>
  <c r="H62" i="18"/>
  <c r="AI61" i="18"/>
  <c r="AH61" i="18"/>
  <c r="AE61" i="18"/>
  <c r="AK61" i="18" s="1"/>
  <c r="AD61" i="18"/>
  <c r="M61" i="18"/>
  <c r="L61" i="18"/>
  <c r="I61" i="18"/>
  <c r="O61" i="18" s="1"/>
  <c r="H61" i="18"/>
  <c r="AI60" i="18"/>
  <c r="AL60" i="18" s="1"/>
  <c r="AH60" i="18"/>
  <c r="AE60" i="18"/>
  <c r="AK60" i="18" s="1"/>
  <c r="AD60" i="18"/>
  <c r="M60" i="18"/>
  <c r="P60" i="18" s="1"/>
  <c r="L60" i="18"/>
  <c r="I60" i="18"/>
  <c r="O60" i="18" s="1"/>
  <c r="H60" i="18"/>
  <c r="AI59" i="18"/>
  <c r="AH59" i="18"/>
  <c r="AE59" i="18"/>
  <c r="AD59" i="18"/>
  <c r="Z59" i="18"/>
  <c r="M59" i="18"/>
  <c r="L59" i="18"/>
  <c r="I59" i="18"/>
  <c r="O59" i="18" s="1"/>
  <c r="H59" i="18"/>
  <c r="AI58" i="18"/>
  <c r="AL58" i="18" s="1"/>
  <c r="AH58" i="18"/>
  <c r="AE58" i="18"/>
  <c r="AK58" i="18" s="1"/>
  <c r="AD58" i="18"/>
  <c r="M58" i="18"/>
  <c r="P58" i="18" s="1"/>
  <c r="L58" i="18"/>
  <c r="I58" i="18"/>
  <c r="O58" i="18" s="1"/>
  <c r="H58" i="18"/>
  <c r="AH57" i="18"/>
  <c r="AI57" i="18" s="1"/>
  <c r="AD57" i="18"/>
  <c r="AE57" i="18" s="1"/>
  <c r="AK57" i="18" s="1"/>
  <c r="M57" i="18"/>
  <c r="L57" i="18"/>
  <c r="I57" i="18"/>
  <c r="O57" i="18" s="1"/>
  <c r="H57" i="18"/>
  <c r="AH56" i="18"/>
  <c r="AI56" i="18" s="1"/>
  <c r="AD56" i="18"/>
  <c r="AE56" i="18" s="1"/>
  <c r="AK56" i="18" s="1"/>
  <c r="M56" i="18"/>
  <c r="L56" i="18"/>
  <c r="I56" i="18"/>
  <c r="O56" i="18" s="1"/>
  <c r="H56" i="18"/>
  <c r="AI55" i="18"/>
  <c r="AH55" i="18"/>
  <c r="AE55" i="18"/>
  <c r="AK55" i="18" s="1"/>
  <c r="AD55" i="18"/>
  <c r="M55" i="18"/>
  <c r="P55" i="18" s="1"/>
  <c r="L55" i="18"/>
  <c r="I55" i="18"/>
  <c r="O55" i="18" s="1"/>
  <c r="Q55" i="18" s="1"/>
  <c r="H55" i="18"/>
  <c r="AI54" i="18"/>
  <c r="AL54" i="18" s="1"/>
  <c r="AH54" i="18"/>
  <c r="AE54" i="18"/>
  <c r="AK54" i="18" s="1"/>
  <c r="AD54" i="18"/>
  <c r="M54" i="18"/>
  <c r="L54" i="18"/>
  <c r="I54" i="18"/>
  <c r="O54" i="18" s="1"/>
  <c r="H54" i="18"/>
  <c r="AI53" i="18"/>
  <c r="AH53" i="18"/>
  <c r="AE53" i="18"/>
  <c r="AK53" i="18" s="1"/>
  <c r="AD53" i="18"/>
  <c r="W53" i="18"/>
  <c r="W54" i="18" s="1"/>
  <c r="W55" i="18" s="1"/>
  <c r="W56" i="18" s="1"/>
  <c r="W57" i="18" s="1"/>
  <c r="W58" i="18" s="1"/>
  <c r="W59" i="18" s="1"/>
  <c r="W60" i="18" s="1"/>
  <c r="W61" i="18" s="1"/>
  <c r="M53" i="18"/>
  <c r="P53" i="18" s="1"/>
  <c r="L53" i="18"/>
  <c r="I53" i="18"/>
  <c r="O53" i="18" s="1"/>
  <c r="Q53" i="18" s="1"/>
  <c r="H53" i="18"/>
  <c r="AI52" i="18"/>
  <c r="AL52" i="18" s="1"/>
  <c r="AH52" i="18"/>
  <c r="AE52" i="18"/>
  <c r="AK52" i="18" s="1"/>
  <c r="AD52" i="18"/>
  <c r="M52" i="18"/>
  <c r="P52" i="18" s="1"/>
  <c r="L52" i="18"/>
  <c r="I52" i="18"/>
  <c r="O52" i="18" s="1"/>
  <c r="H52" i="18"/>
  <c r="M51" i="18"/>
  <c r="L51" i="18"/>
  <c r="I51" i="18"/>
  <c r="O51" i="18" s="1"/>
  <c r="H51" i="18"/>
  <c r="M50" i="18"/>
  <c r="L50" i="18"/>
  <c r="I50" i="18"/>
  <c r="O50" i="18" s="1"/>
  <c r="H50" i="18"/>
  <c r="M49" i="18"/>
  <c r="L49" i="18"/>
  <c r="I49" i="18"/>
  <c r="O49" i="18" s="1"/>
  <c r="H49" i="18"/>
  <c r="M48" i="18"/>
  <c r="P48" i="18" s="1"/>
  <c r="L48" i="18"/>
  <c r="I48" i="18"/>
  <c r="O48" i="18" s="1"/>
  <c r="H48" i="18"/>
  <c r="M47" i="18"/>
  <c r="L47" i="18"/>
  <c r="I47" i="18"/>
  <c r="O47" i="18" s="1"/>
  <c r="H47" i="18"/>
  <c r="M46" i="18"/>
  <c r="L46" i="18"/>
  <c r="I46" i="18"/>
  <c r="O46" i="18" s="1"/>
  <c r="H46" i="18"/>
  <c r="M45" i="18"/>
  <c r="L45" i="18"/>
  <c r="I45" i="18"/>
  <c r="O45" i="18" s="1"/>
  <c r="H45" i="18"/>
  <c r="M44" i="18"/>
  <c r="L44" i="18"/>
  <c r="I44" i="18"/>
  <c r="O44" i="18" s="1"/>
  <c r="H44" i="18"/>
  <c r="M43" i="18"/>
  <c r="L43" i="18"/>
  <c r="I43" i="18"/>
  <c r="O43" i="18" s="1"/>
  <c r="H43" i="18"/>
  <c r="M42" i="18"/>
  <c r="P42" i="18" s="1"/>
  <c r="L42" i="18"/>
  <c r="I42" i="18"/>
  <c r="O42" i="18" s="1"/>
  <c r="H42" i="18"/>
  <c r="A42" i="18"/>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M41" i="18"/>
  <c r="L41" i="18"/>
  <c r="I41" i="18"/>
  <c r="O41" i="18" s="1"/>
  <c r="H41" i="18"/>
  <c r="P40" i="18"/>
  <c r="J18" i="18"/>
  <c r="J16" i="18"/>
  <c r="J13" i="18"/>
  <c r="J12" i="18"/>
  <c r="J9" i="18"/>
  <c r="X62" i="17"/>
  <c r="AI61" i="17"/>
  <c r="AL61" i="17" s="1"/>
  <c r="AN61" i="17" s="1"/>
  <c r="AH61" i="17"/>
  <c r="AE61" i="17"/>
  <c r="AK61" i="17" s="1"/>
  <c r="AD61" i="17"/>
  <c r="B61" i="17"/>
  <c r="AI60" i="17"/>
  <c r="AL60" i="17" s="1"/>
  <c r="AN60" i="17" s="1"/>
  <c r="AH60" i="17"/>
  <c r="AE60" i="17"/>
  <c r="AK60" i="17" s="1"/>
  <c r="AD60" i="17"/>
  <c r="M60" i="17"/>
  <c r="L60" i="17"/>
  <c r="I60" i="17"/>
  <c r="O60" i="17" s="1"/>
  <c r="H60" i="17"/>
  <c r="AI59" i="17"/>
  <c r="AH59" i="17"/>
  <c r="AE59" i="17"/>
  <c r="AD59" i="17"/>
  <c r="Z59" i="17"/>
  <c r="M59" i="17"/>
  <c r="P59" i="17" s="1"/>
  <c r="L59" i="17"/>
  <c r="I59" i="17"/>
  <c r="O59" i="17" s="1"/>
  <c r="H59" i="17"/>
  <c r="AI58" i="17"/>
  <c r="AL58" i="17" s="1"/>
  <c r="AN58" i="17" s="1"/>
  <c r="AH58" i="17"/>
  <c r="AE58" i="17"/>
  <c r="AK58" i="17" s="1"/>
  <c r="AD58" i="17"/>
  <c r="M58" i="17"/>
  <c r="P58" i="17" s="1"/>
  <c r="L58" i="17"/>
  <c r="I58" i="17"/>
  <c r="O58" i="17" s="1"/>
  <c r="H58" i="17"/>
  <c r="AH57" i="17"/>
  <c r="AI57" i="17" s="1"/>
  <c r="AD57" i="17"/>
  <c r="AE57" i="17" s="1"/>
  <c r="AK57" i="17" s="1"/>
  <c r="M57" i="17"/>
  <c r="P57" i="17" s="1"/>
  <c r="L57" i="17"/>
  <c r="I57" i="17"/>
  <c r="O57" i="17" s="1"/>
  <c r="H57" i="17"/>
  <c r="AH56" i="17"/>
  <c r="AI56" i="17" s="1"/>
  <c r="AL56" i="17" s="1"/>
  <c r="AN56" i="17" s="1"/>
  <c r="AD56" i="17"/>
  <c r="AE56" i="17" s="1"/>
  <c r="AK56" i="17" s="1"/>
  <c r="M56" i="17"/>
  <c r="P56" i="17" s="1"/>
  <c r="L56" i="17"/>
  <c r="I56" i="17"/>
  <c r="O56" i="17" s="1"/>
  <c r="H56" i="17"/>
  <c r="AI55" i="17"/>
  <c r="AH55" i="17"/>
  <c r="AE55" i="17"/>
  <c r="AK55" i="17" s="1"/>
  <c r="AD55" i="17"/>
  <c r="M55" i="17"/>
  <c r="P55" i="17" s="1"/>
  <c r="L55" i="17"/>
  <c r="I55" i="17"/>
  <c r="O55" i="17" s="1"/>
  <c r="H55" i="17"/>
  <c r="AI54" i="17"/>
  <c r="AL54" i="17" s="1"/>
  <c r="AH54" i="17"/>
  <c r="AE54" i="17"/>
  <c r="AK54" i="17" s="1"/>
  <c r="AD54" i="17"/>
  <c r="M54" i="17"/>
  <c r="P54" i="17" s="1"/>
  <c r="L54" i="17"/>
  <c r="I54" i="17"/>
  <c r="O54" i="17" s="1"/>
  <c r="H54" i="17"/>
  <c r="AI53" i="17"/>
  <c r="AH53" i="17"/>
  <c r="AE53" i="17"/>
  <c r="AK53" i="17" s="1"/>
  <c r="AD53" i="17"/>
  <c r="W53" i="17"/>
  <c r="W54" i="17" s="1"/>
  <c r="W55" i="17" s="1"/>
  <c r="W56" i="17" s="1"/>
  <c r="W57" i="17" s="1"/>
  <c r="W58" i="17" s="1"/>
  <c r="W59" i="17" s="1"/>
  <c r="W60" i="17" s="1"/>
  <c r="W61" i="17" s="1"/>
  <c r="M53" i="17"/>
  <c r="P53" i="17" s="1"/>
  <c r="L53" i="17"/>
  <c r="I53" i="17"/>
  <c r="O53" i="17" s="1"/>
  <c r="H53" i="17"/>
  <c r="AI52" i="17"/>
  <c r="AL52" i="17" s="1"/>
  <c r="AH52" i="17"/>
  <c r="AE52" i="17"/>
  <c r="AK52" i="17" s="1"/>
  <c r="AD52" i="17"/>
  <c r="M52" i="17"/>
  <c r="P52" i="17" s="1"/>
  <c r="L52" i="17"/>
  <c r="I52" i="17"/>
  <c r="O52" i="17" s="1"/>
  <c r="H52" i="17"/>
  <c r="M51" i="17"/>
  <c r="P51" i="17" s="1"/>
  <c r="L51" i="17"/>
  <c r="I51" i="17"/>
  <c r="O51" i="17" s="1"/>
  <c r="H51" i="17"/>
  <c r="M50" i="17"/>
  <c r="P50" i="17" s="1"/>
  <c r="L50" i="17"/>
  <c r="I50" i="17"/>
  <c r="O50" i="17" s="1"/>
  <c r="H50" i="17"/>
  <c r="M49" i="17"/>
  <c r="P49" i="17" s="1"/>
  <c r="L49" i="17"/>
  <c r="I49" i="17"/>
  <c r="O49" i="17" s="1"/>
  <c r="H49" i="17"/>
  <c r="M48" i="17"/>
  <c r="P48" i="17" s="1"/>
  <c r="L48" i="17"/>
  <c r="I48" i="17"/>
  <c r="O48" i="17" s="1"/>
  <c r="H48" i="17"/>
  <c r="M47" i="17"/>
  <c r="P47" i="17" s="1"/>
  <c r="L47" i="17"/>
  <c r="I47" i="17"/>
  <c r="O47" i="17" s="1"/>
  <c r="H47" i="17"/>
  <c r="M46" i="17"/>
  <c r="P46" i="17" s="1"/>
  <c r="L46" i="17"/>
  <c r="I46" i="17"/>
  <c r="O46" i="17" s="1"/>
  <c r="H46" i="17"/>
  <c r="M45" i="17"/>
  <c r="P45" i="17" s="1"/>
  <c r="L45" i="17"/>
  <c r="I45" i="17"/>
  <c r="O45" i="17" s="1"/>
  <c r="H45" i="17"/>
  <c r="M44" i="17"/>
  <c r="L44" i="17"/>
  <c r="I44" i="17"/>
  <c r="O44" i="17" s="1"/>
  <c r="H44" i="17"/>
  <c r="M43" i="17"/>
  <c r="P43" i="17" s="1"/>
  <c r="L43" i="17"/>
  <c r="I43" i="17"/>
  <c r="O43" i="17" s="1"/>
  <c r="H43" i="17"/>
  <c r="M42" i="17"/>
  <c r="P42" i="17" s="1"/>
  <c r="L42" i="17"/>
  <c r="I42" i="17"/>
  <c r="O42" i="17" s="1"/>
  <c r="H42" i="17"/>
  <c r="A42" i="17"/>
  <c r="A43" i="17" s="1"/>
  <c r="A44" i="17" s="1"/>
  <c r="A45" i="17" s="1"/>
  <c r="A46" i="17" s="1"/>
  <c r="A47" i="17" s="1"/>
  <c r="A48" i="17" s="1"/>
  <c r="A49" i="17" s="1"/>
  <c r="A50" i="17" s="1"/>
  <c r="A51" i="17" s="1"/>
  <c r="A52" i="17" s="1"/>
  <c r="A53" i="17" s="1"/>
  <c r="A54" i="17" s="1"/>
  <c r="A55" i="17" s="1"/>
  <c r="A56" i="17" s="1"/>
  <c r="A57" i="17" s="1"/>
  <c r="A58" i="17" s="1"/>
  <c r="A59" i="17" s="1"/>
  <c r="A60" i="17" s="1"/>
  <c r="M41" i="17"/>
  <c r="P41" i="17" s="1"/>
  <c r="R41" i="17" s="1"/>
  <c r="L41" i="17"/>
  <c r="I41" i="17"/>
  <c r="O41" i="17" s="1"/>
  <c r="H41" i="17"/>
  <c r="P40" i="17"/>
  <c r="J18" i="17"/>
  <c r="J16" i="17"/>
  <c r="J13" i="17"/>
  <c r="J12" i="17"/>
  <c r="J9" i="17"/>
  <c r="Q65" i="18" l="1"/>
  <c r="Q69" i="18"/>
  <c r="Q73" i="18"/>
  <c r="Q77" i="18"/>
  <c r="Q81" i="18"/>
  <c r="Q85" i="18"/>
  <c r="Q89" i="18"/>
  <c r="Q93" i="18"/>
  <c r="Q97" i="18"/>
  <c r="AM53" i="19"/>
  <c r="AJ55" i="19"/>
  <c r="N70" i="19"/>
  <c r="N78" i="19"/>
  <c r="AL59" i="17"/>
  <c r="N44" i="17"/>
  <c r="AJ53" i="17"/>
  <c r="AJ57" i="17"/>
  <c r="AJ59" i="17"/>
  <c r="N60" i="17"/>
  <c r="P60" i="17"/>
  <c r="AM60" i="17"/>
  <c r="N41" i="18"/>
  <c r="N43" i="18"/>
  <c r="P43" i="18"/>
  <c r="P44" i="18"/>
  <c r="Q44" i="18" s="1"/>
  <c r="N44" i="18"/>
  <c r="N45" i="18"/>
  <c r="P45" i="18"/>
  <c r="P46" i="18"/>
  <c r="Q46" i="18" s="1"/>
  <c r="N46" i="18"/>
  <c r="P47" i="18"/>
  <c r="Q47" i="18" s="1"/>
  <c r="N47" i="18"/>
  <c r="N49" i="18"/>
  <c r="P49" i="18"/>
  <c r="P50" i="18"/>
  <c r="N50" i="18"/>
  <c r="P51" i="18"/>
  <c r="N51" i="18"/>
  <c r="AL53" i="18"/>
  <c r="AM53" i="18" s="1"/>
  <c r="AJ53" i="18"/>
  <c r="N54" i="18"/>
  <c r="AL55" i="18"/>
  <c r="AJ55" i="18"/>
  <c r="N56" i="18"/>
  <c r="N57" i="18"/>
  <c r="P57" i="18"/>
  <c r="AL57" i="18"/>
  <c r="AJ57" i="18"/>
  <c r="N59" i="18"/>
  <c r="P59" i="18"/>
  <c r="AK59" i="18"/>
  <c r="AL59" i="18"/>
  <c r="AJ59" i="18"/>
  <c r="P61" i="18"/>
  <c r="Q61" i="18" s="1"/>
  <c r="N61" i="18"/>
  <c r="AL61" i="18"/>
  <c r="AJ61" i="18"/>
  <c r="P66" i="18"/>
  <c r="N66" i="18"/>
  <c r="P70" i="18"/>
  <c r="N70" i="18"/>
  <c r="P74" i="18"/>
  <c r="N74" i="18"/>
  <c r="N75" i="18"/>
  <c r="P78" i="18"/>
  <c r="N78" i="18"/>
  <c r="N79" i="18"/>
  <c r="P82" i="18"/>
  <c r="N82" i="18"/>
  <c r="P86" i="18"/>
  <c r="N86" i="18"/>
  <c r="P90" i="18"/>
  <c r="N90" i="18"/>
  <c r="P94" i="18"/>
  <c r="N94" i="18"/>
  <c r="P98" i="18"/>
  <c r="N98" i="18"/>
  <c r="P45" i="19"/>
  <c r="N45" i="19"/>
  <c r="N46" i="19"/>
  <c r="P46" i="19"/>
  <c r="P47" i="19"/>
  <c r="N47" i="19"/>
  <c r="P49" i="19"/>
  <c r="N49" i="19"/>
  <c r="N50" i="19"/>
  <c r="AJ52" i="19"/>
  <c r="Q54" i="19"/>
  <c r="Q56" i="19"/>
  <c r="AJ58" i="19"/>
  <c r="AK59" i="19"/>
  <c r="AL59" i="19"/>
  <c r="AJ59" i="19"/>
  <c r="AL60" i="19"/>
  <c r="AJ60" i="19"/>
  <c r="N61" i="19"/>
  <c r="AL61" i="19"/>
  <c r="AJ61" i="19"/>
  <c r="P63" i="19"/>
  <c r="N63" i="19"/>
  <c r="N66" i="19"/>
  <c r="O66" i="19"/>
  <c r="Q66" i="19" s="1"/>
  <c r="P71" i="19"/>
  <c r="N71" i="19"/>
  <c r="N74" i="19"/>
  <c r="O74" i="19"/>
  <c r="P79" i="19"/>
  <c r="N79" i="19"/>
  <c r="N82" i="19"/>
  <c r="O82" i="19"/>
  <c r="Q82" i="19" s="1"/>
  <c r="N86" i="19"/>
  <c r="O86" i="19"/>
  <c r="Q86" i="19" s="1"/>
  <c r="P87" i="19"/>
  <c r="N87" i="19"/>
  <c r="N90" i="19"/>
  <c r="O90" i="19"/>
  <c r="N94" i="19"/>
  <c r="O94" i="19"/>
  <c r="Q94" i="19" s="1"/>
  <c r="P95" i="19"/>
  <c r="N95" i="19"/>
  <c r="N98" i="19"/>
  <c r="O98" i="19"/>
  <c r="N102" i="19"/>
  <c r="O102" i="19"/>
  <c r="Q102" i="19" s="1"/>
  <c r="P103" i="19"/>
  <c r="N103" i="19"/>
  <c r="N106" i="19"/>
  <c r="O106" i="19"/>
  <c r="Q106" i="19" s="1"/>
  <c r="N110" i="19"/>
  <c r="O110" i="19"/>
  <c r="Q110" i="19" s="1"/>
  <c r="P111" i="19"/>
  <c r="N111" i="19"/>
  <c r="N114" i="19"/>
  <c r="O114" i="19"/>
  <c r="Q114" i="19" s="1"/>
  <c r="P119" i="19"/>
  <c r="N119" i="19"/>
  <c r="P123" i="19"/>
  <c r="N123" i="19"/>
  <c r="N126" i="19"/>
  <c r="O126" i="19"/>
  <c r="P127" i="19"/>
  <c r="N127" i="19"/>
  <c r="N130" i="19"/>
  <c r="O130" i="19"/>
  <c r="P135" i="19"/>
  <c r="N135" i="19"/>
  <c r="AJ60" i="17"/>
  <c r="N52" i="17"/>
  <c r="N46" i="17"/>
  <c r="N47" i="17"/>
  <c r="N50" i="17"/>
  <c r="N51" i="17"/>
  <c r="Q52" i="17"/>
  <c r="AK59" i="17"/>
  <c r="Q46" i="17"/>
  <c r="Q50" i="17"/>
  <c r="AJ55" i="17"/>
  <c r="Q48" i="19"/>
  <c r="AJ56" i="19"/>
  <c r="AL56" i="19"/>
  <c r="Q60" i="19"/>
  <c r="Q52" i="19"/>
  <c r="Q53" i="19"/>
  <c r="Q43" i="19"/>
  <c r="Q51" i="19"/>
  <c r="Q62" i="19"/>
  <c r="AJ57" i="19"/>
  <c r="AJ62" i="19" s="1"/>
  <c r="N83" i="19"/>
  <c r="N107" i="19"/>
  <c r="P113" i="19"/>
  <c r="N113" i="19"/>
  <c r="Q120" i="19"/>
  <c r="N42" i="19"/>
  <c r="Q46" i="19"/>
  <c r="N62" i="19"/>
  <c r="N59" i="19"/>
  <c r="N67" i="19"/>
  <c r="P81" i="19"/>
  <c r="N81" i="19"/>
  <c r="P89" i="19"/>
  <c r="N89" i="19"/>
  <c r="N91" i="19"/>
  <c r="P125" i="19"/>
  <c r="N125" i="19"/>
  <c r="N131" i="19"/>
  <c r="N51" i="19"/>
  <c r="N53" i="19"/>
  <c r="N58" i="19"/>
  <c r="Q59" i="19"/>
  <c r="Q49" i="19"/>
  <c r="P50" i="19"/>
  <c r="N52" i="19"/>
  <c r="AL52" i="19"/>
  <c r="AJ54" i="19"/>
  <c r="N57" i="19"/>
  <c r="AL57" i="19"/>
  <c r="AL58" i="19"/>
  <c r="N60" i="19"/>
  <c r="P61" i="19"/>
  <c r="P64" i="19"/>
  <c r="N64" i="19"/>
  <c r="Q67" i="19"/>
  <c r="P72" i="19"/>
  <c r="N72" i="19"/>
  <c r="Q74" i="19"/>
  <c r="Q75" i="19"/>
  <c r="P80" i="19"/>
  <c r="N80" i="19"/>
  <c r="Q83" i="19"/>
  <c r="P88" i="19"/>
  <c r="N88" i="19"/>
  <c r="Q90" i="19"/>
  <c r="Q91" i="19"/>
  <c r="P96" i="19"/>
  <c r="N96" i="19"/>
  <c r="Q98" i="19"/>
  <c r="Q99" i="19"/>
  <c r="P104" i="19"/>
  <c r="N104" i="19"/>
  <c r="Q107" i="19"/>
  <c r="P112" i="19"/>
  <c r="N112" i="19"/>
  <c r="Q115" i="19"/>
  <c r="Q124" i="19"/>
  <c r="P129" i="19"/>
  <c r="N129" i="19"/>
  <c r="Q130" i="19"/>
  <c r="Q131" i="19"/>
  <c r="Q140" i="19"/>
  <c r="N48" i="19"/>
  <c r="P65" i="19"/>
  <c r="N65" i="19"/>
  <c r="P73" i="19"/>
  <c r="N73" i="19"/>
  <c r="N75" i="19"/>
  <c r="P97" i="19"/>
  <c r="N97" i="19"/>
  <c r="N99" i="19"/>
  <c r="P105" i="19"/>
  <c r="N105" i="19"/>
  <c r="N115" i="19"/>
  <c r="Q126" i="19"/>
  <c r="N41" i="19"/>
  <c r="N43" i="19"/>
  <c r="AJ53" i="19"/>
  <c r="Q41" i="19"/>
  <c r="P42" i="19"/>
  <c r="N44" i="19"/>
  <c r="N54" i="19"/>
  <c r="N55" i="19"/>
  <c r="AK55" i="19"/>
  <c r="AM55" i="19" s="1"/>
  <c r="N56" i="19"/>
  <c r="Q57" i="19"/>
  <c r="Q58" i="19"/>
  <c r="AM59" i="19"/>
  <c r="O118" i="19"/>
  <c r="Q118" i="19" s="1"/>
  <c r="O134" i="19"/>
  <c r="Q136" i="19"/>
  <c r="AM54" i="19"/>
  <c r="P69" i="19"/>
  <c r="N69" i="19"/>
  <c r="O70" i="19"/>
  <c r="P77" i="19"/>
  <c r="N77" i="19"/>
  <c r="O78" i="19"/>
  <c r="Q78" i="19" s="1"/>
  <c r="P85" i="19"/>
  <c r="N85" i="19"/>
  <c r="P93" i="19"/>
  <c r="N93" i="19"/>
  <c r="P101" i="19"/>
  <c r="N101" i="19"/>
  <c r="P109" i="19"/>
  <c r="N109" i="19"/>
  <c r="P117" i="19"/>
  <c r="N117" i="19"/>
  <c r="Q128" i="19"/>
  <c r="P133" i="19"/>
  <c r="N133" i="19"/>
  <c r="Q134" i="19"/>
  <c r="N139" i="19"/>
  <c r="O122" i="19"/>
  <c r="Q122" i="19" s="1"/>
  <c r="O138" i="19"/>
  <c r="Q44" i="19"/>
  <c r="P68" i="19"/>
  <c r="N68" i="19"/>
  <c r="Q70" i="19"/>
  <c r="P76" i="19"/>
  <c r="N76" i="19"/>
  <c r="P84" i="19"/>
  <c r="N84" i="19"/>
  <c r="P92" i="19"/>
  <c r="N92" i="19"/>
  <c r="P100" i="19"/>
  <c r="N100" i="19"/>
  <c r="P108" i="19"/>
  <c r="N108" i="19"/>
  <c r="Q116" i="19"/>
  <c r="P121" i="19"/>
  <c r="N121" i="19"/>
  <c r="Q132" i="19"/>
  <c r="P137" i="19"/>
  <c r="N137" i="19"/>
  <c r="Q138" i="19"/>
  <c r="Q139" i="19"/>
  <c r="N116" i="19"/>
  <c r="N120" i="19"/>
  <c r="N124" i="19"/>
  <c r="N128" i="19"/>
  <c r="N132" i="19"/>
  <c r="N136" i="19"/>
  <c r="N140" i="19"/>
  <c r="Q60" i="18"/>
  <c r="Q83" i="18"/>
  <c r="Q58" i="18"/>
  <c r="AM60" i="18"/>
  <c r="Q76" i="18"/>
  <c r="Q92" i="18"/>
  <c r="AM52" i="18"/>
  <c r="Q99" i="18"/>
  <c r="AL56" i="18"/>
  <c r="AJ56" i="18"/>
  <c r="AM59" i="18"/>
  <c r="Q63" i="18"/>
  <c r="Q95" i="18"/>
  <c r="Q80" i="18"/>
  <c r="Q67" i="18"/>
  <c r="Q72" i="18"/>
  <c r="Q88" i="18"/>
  <c r="Q64" i="18"/>
  <c r="Q96" i="18"/>
  <c r="O105" i="18"/>
  <c r="O34" i="18" s="1"/>
  <c r="Q52" i="18"/>
  <c r="Q48" i="18"/>
  <c r="Q91" i="18"/>
  <c r="Q62" i="18"/>
  <c r="Q68" i="18"/>
  <c r="Q84" i="18"/>
  <c r="Q100" i="18"/>
  <c r="Q42" i="18"/>
  <c r="Q51" i="18"/>
  <c r="AK62" i="18"/>
  <c r="AM54" i="18"/>
  <c r="AM58" i="18"/>
  <c r="Q71" i="18"/>
  <c r="Q87" i="18"/>
  <c r="N87" i="18"/>
  <c r="N91" i="18"/>
  <c r="N95" i="18"/>
  <c r="N99" i="18"/>
  <c r="N48" i="18"/>
  <c r="N52" i="18"/>
  <c r="N60" i="18"/>
  <c r="N62" i="18"/>
  <c r="Q66" i="18"/>
  <c r="Q70" i="18"/>
  <c r="Q74" i="18"/>
  <c r="Q78" i="18"/>
  <c r="Q82" i="18"/>
  <c r="Q86" i="18"/>
  <c r="Q90" i="18"/>
  <c r="Q94" i="18"/>
  <c r="Q98" i="18"/>
  <c r="O101" i="18"/>
  <c r="N58" i="18"/>
  <c r="N63" i="18"/>
  <c r="N67" i="18"/>
  <c r="N71" i="18"/>
  <c r="N83" i="18"/>
  <c r="AM55" i="18"/>
  <c r="P41" i="18"/>
  <c r="N42" i="18"/>
  <c r="AJ52" i="18"/>
  <c r="P54" i="18"/>
  <c r="AJ54" i="18"/>
  <c r="P56" i="18"/>
  <c r="AJ58" i="18"/>
  <c r="N64" i="18"/>
  <c r="N68" i="18"/>
  <c r="N72" i="18"/>
  <c r="P75" i="18"/>
  <c r="N76" i="18"/>
  <c r="P79" i="18"/>
  <c r="N80" i="18"/>
  <c r="N84" i="18"/>
  <c r="N88" i="18"/>
  <c r="N92" i="18"/>
  <c r="N96" i="18"/>
  <c r="N100" i="18"/>
  <c r="Q50" i="18"/>
  <c r="AJ60" i="18"/>
  <c r="N53" i="18"/>
  <c r="N55" i="18"/>
  <c r="N65" i="18"/>
  <c r="N69" i="18"/>
  <c r="N73" i="18"/>
  <c r="N77" i="18"/>
  <c r="N81" i="18"/>
  <c r="N85" i="18"/>
  <c r="N89" i="18"/>
  <c r="N93" i="18"/>
  <c r="N97" i="18"/>
  <c r="Q56" i="17"/>
  <c r="Q57" i="17"/>
  <c r="AM54" i="17"/>
  <c r="Q58" i="17"/>
  <c r="Q43" i="17"/>
  <c r="Q59" i="17"/>
  <c r="Q41" i="17"/>
  <c r="Q53" i="17"/>
  <c r="Q49" i="17"/>
  <c r="AM56" i="17"/>
  <c r="Q42" i="17"/>
  <c r="Q54" i="17"/>
  <c r="AM61" i="17"/>
  <c r="Q45" i="17"/>
  <c r="O65" i="17"/>
  <c r="O34" i="17" s="1"/>
  <c r="O61" i="17"/>
  <c r="AM52" i="17"/>
  <c r="AM58" i="17"/>
  <c r="Q48" i="17"/>
  <c r="Q55" i="17"/>
  <c r="AL53" i="17"/>
  <c r="N54" i="17"/>
  <c r="AL55" i="17"/>
  <c r="N56" i="17"/>
  <c r="AL57" i="17"/>
  <c r="AN57" i="17" s="1"/>
  <c r="N58" i="17"/>
  <c r="N41" i="17"/>
  <c r="P44" i="17"/>
  <c r="P65" i="17" s="1"/>
  <c r="N48" i="17"/>
  <c r="N42" i="17"/>
  <c r="Q47" i="17"/>
  <c r="Q51" i="17"/>
  <c r="AJ52" i="17"/>
  <c r="AJ54" i="17"/>
  <c r="AJ56" i="17"/>
  <c r="AJ58" i="17"/>
  <c r="AM59" i="17"/>
  <c r="AJ61" i="17"/>
  <c r="N49" i="17"/>
  <c r="N45" i="17"/>
  <c r="N43" i="17"/>
  <c r="N53" i="17"/>
  <c r="N55" i="17"/>
  <c r="N57" i="17"/>
  <c r="N59" i="17"/>
  <c r="Q60" i="17"/>
  <c r="AM61" i="19" l="1"/>
  <c r="AM61" i="18"/>
  <c r="AJ62" i="18"/>
  <c r="AL62" i="18"/>
  <c r="AM57" i="18"/>
  <c r="AK44" i="18"/>
  <c r="AM62" i="18"/>
  <c r="AM44" i="18" s="1"/>
  <c r="AJ62" i="17"/>
  <c r="Q65" i="17"/>
  <c r="Q34" i="17" s="1"/>
  <c r="U36" i="14" s="1"/>
  <c r="AM60" i="19"/>
  <c r="Q47" i="19"/>
  <c r="N101" i="18"/>
  <c r="O145" i="19"/>
  <c r="O34" i="19" s="1"/>
  <c r="K26" i="14" s="1"/>
  <c r="Q135" i="19"/>
  <c r="Q127" i="19"/>
  <c r="Q123" i="19"/>
  <c r="Q119" i="19"/>
  <c r="Q111" i="19"/>
  <c r="Q103" i="19"/>
  <c r="Q95" i="19"/>
  <c r="Q87" i="19"/>
  <c r="Q79" i="19"/>
  <c r="Q71" i="19"/>
  <c r="Q63" i="19"/>
  <c r="Q45" i="19"/>
  <c r="Q59" i="18"/>
  <c r="Q57" i="18"/>
  <c r="Q49" i="18"/>
  <c r="Q45" i="18"/>
  <c r="Q43" i="18"/>
  <c r="P61" i="17"/>
  <c r="Q61" i="17" s="1"/>
  <c r="AL62" i="17"/>
  <c r="AL44" i="17" s="1"/>
  <c r="AK62" i="17"/>
  <c r="Q96" i="19"/>
  <c r="Q61" i="19"/>
  <c r="Q50" i="19"/>
  <c r="Q125" i="19"/>
  <c r="Q80" i="19"/>
  <c r="Q121" i="19"/>
  <c r="Q112" i="19"/>
  <c r="Q68" i="19"/>
  <c r="Q133" i="19"/>
  <c r="Q109" i="19"/>
  <c r="Q42" i="19"/>
  <c r="Q73" i="19"/>
  <c r="Q85" i="19"/>
  <c r="Q92" i="19"/>
  <c r="Q137" i="19"/>
  <c r="Q77" i="19"/>
  <c r="AM58" i="19"/>
  <c r="P141" i="19"/>
  <c r="AM56" i="19"/>
  <c r="Q64" i="19"/>
  <c r="Q84" i="19"/>
  <c r="Q101" i="19"/>
  <c r="Q105" i="19"/>
  <c r="Q65" i="19"/>
  <c r="Q129" i="19"/>
  <c r="Q104" i="19"/>
  <c r="Q88" i="19"/>
  <c r="Q72" i="19"/>
  <c r="AM57" i="19"/>
  <c r="Q89" i="19"/>
  <c r="P145" i="19"/>
  <c r="Q108" i="19"/>
  <c r="O141" i="19"/>
  <c r="Q93" i="19"/>
  <c r="Q69" i="19"/>
  <c r="Q81" i="19"/>
  <c r="Q117" i="19"/>
  <c r="Q100" i="19"/>
  <c r="Q76" i="19"/>
  <c r="N141" i="19"/>
  <c r="Q97" i="19"/>
  <c r="AM52" i="19"/>
  <c r="AL62" i="19"/>
  <c r="Q113" i="19"/>
  <c r="AK62" i="19"/>
  <c r="Q54" i="18"/>
  <c r="Q75" i="18"/>
  <c r="P105" i="18"/>
  <c r="Q105" i="18" s="1"/>
  <c r="Q41" i="18"/>
  <c r="P101" i="18"/>
  <c r="Q101" i="18" s="1"/>
  <c r="AL44" i="18"/>
  <c r="AM56" i="18"/>
  <c r="Q56" i="18"/>
  <c r="Q79" i="18"/>
  <c r="AM57" i="17"/>
  <c r="AM55" i="17"/>
  <c r="P34" i="17"/>
  <c r="Q44" i="17"/>
  <c r="AM53" i="17"/>
  <c r="N61" i="17"/>
  <c r="AK44" i="19" l="1"/>
  <c r="AM62" i="19"/>
  <c r="AM44" i="19" s="1"/>
  <c r="AK44" i="17"/>
  <c r="AM62" i="17"/>
  <c r="AM44" i="17" s="1"/>
  <c r="Q145" i="19"/>
  <c r="Q34" i="19" s="1"/>
  <c r="Q141" i="19"/>
  <c r="P34" i="19"/>
  <c r="AL44" i="19"/>
  <c r="Q34" i="18"/>
  <c r="P34" i="18"/>
  <c r="K33" i="14" l="1"/>
  <c r="U37" i="14"/>
</calcChain>
</file>

<file path=xl/sharedStrings.xml><?xml version="1.0" encoding="utf-8"?>
<sst xmlns="http://schemas.openxmlformats.org/spreadsheetml/2006/main" count="592" uniqueCount="161">
  <si>
    <t>（様式第５号の４）</t>
    <rPh sb="3" eb="4">
      <t>ダイ</t>
    </rPh>
    <rPh sb="5" eb="6">
      <t>ゴウ</t>
    </rPh>
    <phoneticPr fontId="3"/>
  </si>
  <si>
    <t>第２次　富山県中小企業トランスフォーメーション補助金</t>
    <rPh sb="0" eb="1">
      <t>ダイ</t>
    </rPh>
    <rPh sb="2" eb="3">
      <t>ジ</t>
    </rPh>
    <rPh sb="4" eb="7">
      <t>トヤマケン</t>
    </rPh>
    <rPh sb="7" eb="9">
      <t>チュウショウ</t>
    </rPh>
    <rPh sb="9" eb="11">
      <t>キギョウ</t>
    </rPh>
    <rPh sb="23" eb="26">
      <t>ホジョキン</t>
    </rPh>
    <phoneticPr fontId="3"/>
  </si>
  <si>
    <t>「事業場内平均賃金（時給単価）」の引上げ実績：確認書【必須要件】</t>
    <rPh sb="1" eb="5">
      <t>ジギョウジョウナイ</t>
    </rPh>
    <rPh sb="5" eb="7">
      <t>ヘイキン</t>
    </rPh>
    <rPh sb="7" eb="9">
      <t>チンギン</t>
    </rPh>
    <rPh sb="10" eb="14">
      <t>ジキュウタンカ</t>
    </rPh>
    <rPh sb="17" eb="19">
      <t>ヒキア</t>
    </rPh>
    <rPh sb="20" eb="22">
      <t>ジッセキ</t>
    </rPh>
    <rPh sb="23" eb="25">
      <t>カクニン</t>
    </rPh>
    <rPh sb="25" eb="26">
      <t>ショ</t>
    </rPh>
    <rPh sb="27" eb="31">
      <t>ヒッスヨウケン</t>
    </rPh>
    <phoneticPr fontId="3"/>
  </si>
  <si>
    <t>令和　　年　　月　　日</t>
  </si>
  <si>
    <t>公益財団法人富山県新世紀産業機構理事長　様</t>
    <phoneticPr fontId="3"/>
  </si>
  <si>
    <t>住所</t>
    <rPh sb="0" eb="2">
      <t>ジュウショ</t>
    </rPh>
    <phoneticPr fontId="3"/>
  </si>
  <si>
    <t>名称</t>
    <rPh sb="0" eb="2">
      <t>メイショウ</t>
    </rPh>
    <phoneticPr fontId="3"/>
  </si>
  <si>
    <t>代表者職氏名　　　　　　     　　　　　</t>
    <rPh sb="0" eb="3">
      <t>ダイヒョウシャ</t>
    </rPh>
    <rPh sb="3" eb="4">
      <t>ショク</t>
    </rPh>
    <rPh sb="4" eb="6">
      <t>シメイ</t>
    </rPh>
    <phoneticPr fontId="3"/>
  </si>
  <si>
    <t>　富山県中小企業トランスフォーメーション補助金の実績報告に際し、下記の２点について確認しており、事実と相違ありません。</t>
    <rPh sb="1" eb="4">
      <t>トヤマケン</t>
    </rPh>
    <rPh sb="4" eb="8">
      <t>チュウショウキギョウ</t>
    </rPh>
    <rPh sb="20" eb="23">
      <t>ホジョキン</t>
    </rPh>
    <rPh sb="24" eb="28">
      <t>ジッセキホウコク</t>
    </rPh>
    <rPh sb="29" eb="30">
      <t>サイ</t>
    </rPh>
    <rPh sb="36" eb="37">
      <t>テン</t>
    </rPh>
    <rPh sb="41" eb="43">
      <t>カクニン</t>
    </rPh>
    <rPh sb="48" eb="50">
      <t>ジジツ</t>
    </rPh>
    <rPh sb="51" eb="53">
      <t>ソウイ</t>
    </rPh>
    <phoneticPr fontId="3"/>
  </si>
  <si>
    <t>記</t>
    <rPh sb="0" eb="1">
      <t>キ</t>
    </rPh>
    <phoneticPr fontId="3"/>
  </si>
  <si>
    <t>１　事業実施期間内に事業場内平均賃金（時給単価）を10円以上引き上げること。</t>
    <rPh sb="14" eb="16">
      <t>ヘイキン</t>
    </rPh>
    <phoneticPr fontId="3"/>
  </si>
  <si>
    <r>
      <t>【引上げ実績額</t>
    </r>
    <r>
      <rPr>
        <sz val="10"/>
        <color rgb="FF000000"/>
        <rFont val="ＭＳ 明朝"/>
        <family val="1"/>
        <charset val="128"/>
      </rPr>
      <t>（別シートの実績確認表を入力すると、時給単価の平均が自動計算されます。）</t>
    </r>
    <r>
      <rPr>
        <sz val="14"/>
        <color rgb="FF000000"/>
        <rFont val="ＭＳ 明朝"/>
        <family val="1"/>
        <charset val="128"/>
      </rPr>
      <t>】</t>
    </r>
    <rPh sb="1" eb="3">
      <t>ヒキア</t>
    </rPh>
    <rPh sb="4" eb="6">
      <t>ジッセキ</t>
    </rPh>
    <rPh sb="6" eb="7">
      <t>ガク</t>
    </rPh>
    <rPh sb="7" eb="8">
      <t>テイガク</t>
    </rPh>
    <rPh sb="8" eb="9">
      <t>ベツ</t>
    </rPh>
    <rPh sb="13" eb="15">
      <t>ジッセキ</t>
    </rPh>
    <rPh sb="15" eb="17">
      <t>カクニン</t>
    </rPh>
    <rPh sb="17" eb="18">
      <t>ヒョウ</t>
    </rPh>
    <rPh sb="19" eb="21">
      <t>ニュウリョク</t>
    </rPh>
    <rPh sb="25" eb="27">
      <t>ジキュウ</t>
    </rPh>
    <rPh sb="27" eb="29">
      <t>タンカ</t>
    </rPh>
    <rPh sb="30" eb="32">
      <t>ヘイキン</t>
    </rPh>
    <rPh sb="33" eb="35">
      <t>ジドウ</t>
    </rPh>
    <rPh sb="35" eb="37">
      <t>ケイサン</t>
    </rPh>
    <phoneticPr fontId="3"/>
  </si>
  <si>
    <t>引上げ前（令和７年１月～11月の任意の１月の値を入力してください）</t>
    <rPh sb="0" eb="2">
      <t>ヒキア</t>
    </rPh>
    <rPh sb="3" eb="4">
      <t>マエ</t>
    </rPh>
    <rPh sb="5" eb="7">
      <t>レイワ</t>
    </rPh>
    <rPh sb="8" eb="9">
      <t>ネン</t>
    </rPh>
    <rPh sb="10" eb="11">
      <t>ガツ</t>
    </rPh>
    <rPh sb="14" eb="15">
      <t>ガツ</t>
    </rPh>
    <rPh sb="16" eb="18">
      <t>ニンイ</t>
    </rPh>
    <rPh sb="20" eb="21">
      <t>ツキ</t>
    </rPh>
    <rPh sb="22" eb="23">
      <t>アタイ</t>
    </rPh>
    <rPh sb="24" eb="26">
      <t>ニュウリョク</t>
    </rPh>
    <phoneticPr fontId="3"/>
  </si>
  <si>
    <t>令和</t>
    <rPh sb="0" eb="2">
      <t>レイワ</t>
    </rPh>
    <phoneticPr fontId="3"/>
  </si>
  <si>
    <t>年</t>
    <rPh sb="0" eb="1">
      <t>ネン</t>
    </rPh>
    <phoneticPr fontId="3"/>
  </si>
  <si>
    <t>月</t>
    <rPh sb="0" eb="1">
      <t>ガツ</t>
    </rPh>
    <phoneticPr fontId="3"/>
  </si>
  <si>
    <t>※黄色セル部分を入力</t>
    <rPh sb="1" eb="3">
      <t>キイロ</t>
    </rPh>
    <rPh sb="5" eb="7">
      <t>ブブン</t>
    </rPh>
    <rPh sb="8" eb="10">
      <t>ニュウリョク</t>
    </rPh>
    <phoneticPr fontId="3"/>
  </si>
  <si>
    <t>事業場内平均賃金
（時給単価）</t>
    <rPh sb="0" eb="4">
      <t>ジギョウジョウナイ</t>
    </rPh>
    <rPh sb="6" eb="8">
      <t>チンギン</t>
    </rPh>
    <rPh sb="10" eb="14">
      <t>ジキュウタンカ</t>
    </rPh>
    <phoneticPr fontId="3"/>
  </si>
  <si>
    <t>円</t>
    <rPh sb="0" eb="1">
      <t>エン</t>
    </rPh>
    <phoneticPr fontId="3"/>
  </si>
  <si>
    <t>↑自動計算</t>
    <rPh sb="1" eb="3">
      <t>ジドウ</t>
    </rPh>
    <rPh sb="3" eb="5">
      <t>ケイサン</t>
    </rPh>
    <phoneticPr fontId="3"/>
  </si>
  <si>
    <t>引上げ後（事業実施期間内（令和７年２～12月）の任意の１月の値を入力してください）</t>
    <rPh sb="0" eb="2">
      <t>ヒキア</t>
    </rPh>
    <rPh sb="3" eb="4">
      <t>ゴ</t>
    </rPh>
    <rPh sb="13" eb="15">
      <t>レイワ</t>
    </rPh>
    <rPh sb="16" eb="17">
      <t>ネン</t>
    </rPh>
    <rPh sb="21" eb="22">
      <t>ガツ</t>
    </rPh>
    <rPh sb="24" eb="26">
      <t>ニンイ</t>
    </rPh>
    <rPh sb="28" eb="29">
      <t>ツキ</t>
    </rPh>
    <rPh sb="30" eb="31">
      <t>アタイ</t>
    </rPh>
    <rPh sb="32" eb="34">
      <t>ニュウリョク</t>
    </rPh>
    <phoneticPr fontId="3"/>
  </si>
  <si>
    <t>【参考】賃上げした月：　令和 ７ 年</t>
    <rPh sb="1" eb="3">
      <t>サンコウ</t>
    </rPh>
    <rPh sb="4" eb="6">
      <t>チンア</t>
    </rPh>
    <rPh sb="9" eb="10">
      <t>ツキ</t>
    </rPh>
    <rPh sb="12" eb="14">
      <t>レイワ</t>
    </rPh>
    <rPh sb="17" eb="18">
      <t>ネン</t>
    </rPh>
    <phoneticPr fontId="3"/>
  </si>
  <si>
    <t>増加額</t>
    <rPh sb="0" eb="2">
      <t>ゾウカ</t>
    </rPh>
    <rPh sb="2" eb="3">
      <t>ガク</t>
    </rPh>
    <phoneticPr fontId="3"/>
  </si>
  <si>
    <t>≧</t>
    <phoneticPr fontId="3"/>
  </si>
  <si>
    <t>10円</t>
    <rPh sb="2" eb="3">
      <t>エン</t>
    </rPh>
    <phoneticPr fontId="3"/>
  </si>
  <si>
    <t>２　地域別最低賃金（富山県）を満たしていない従業員がいないこと。</t>
    <rPh sb="2" eb="5">
      <t>チイキベツ</t>
    </rPh>
    <rPh sb="5" eb="9">
      <t>サイテイチンギン</t>
    </rPh>
    <rPh sb="10" eb="13">
      <t>トヤマケン</t>
    </rPh>
    <rPh sb="22" eb="25">
      <t>ジュウギョウイン</t>
    </rPh>
    <phoneticPr fontId="3"/>
  </si>
  <si>
    <t>※</t>
    <phoneticPr fontId="3"/>
  </si>
  <si>
    <t>上記の引上げ実績額について、賃上げ実績確認表【別シート】を別途添付すること。</t>
    <rPh sb="6" eb="8">
      <t>ジッセキ</t>
    </rPh>
    <rPh sb="14" eb="16">
      <t>チンア</t>
    </rPh>
    <rPh sb="17" eb="19">
      <t>ジッセキ</t>
    </rPh>
    <rPh sb="23" eb="24">
      <t>ベツ</t>
    </rPh>
    <rPh sb="29" eb="31">
      <t>ベット</t>
    </rPh>
    <phoneticPr fontId="3"/>
  </si>
  <si>
    <t>引上げ実績がわかる証拠書類として給与明細一覧表（給与台帳）等を提出すること。</t>
    <rPh sb="0" eb="2">
      <t>ヒキア</t>
    </rPh>
    <rPh sb="3" eb="5">
      <t>ジッセキ</t>
    </rPh>
    <rPh sb="9" eb="13">
      <t>ショウコショルイ</t>
    </rPh>
    <rPh sb="16" eb="23">
      <t>キュウヨメイサイイチランヒョウ</t>
    </rPh>
    <rPh sb="24" eb="28">
      <t>キュウヨダイチョウ</t>
    </rPh>
    <rPh sb="29" eb="30">
      <t>トウ</t>
    </rPh>
    <rPh sb="31" eb="33">
      <t>テイシュツ</t>
    </rPh>
    <phoneticPr fontId="3"/>
  </si>
  <si>
    <t>「課題見える化枠（①見える化）」を除く全ての枠について提出が必要です。</t>
    <rPh sb="1" eb="3">
      <t>カダイ</t>
    </rPh>
    <rPh sb="3" eb="4">
      <t>ミ</t>
    </rPh>
    <rPh sb="6" eb="7">
      <t>カ</t>
    </rPh>
    <rPh sb="7" eb="8">
      <t>ワク</t>
    </rPh>
    <rPh sb="10" eb="11">
      <t>ミ</t>
    </rPh>
    <rPh sb="13" eb="14">
      <t>カ</t>
    </rPh>
    <rPh sb="17" eb="18">
      <t>ノゾ</t>
    </rPh>
    <rPh sb="19" eb="20">
      <t>スベ</t>
    </rPh>
    <rPh sb="22" eb="23">
      <t>ワク</t>
    </rPh>
    <rPh sb="27" eb="29">
      <t>テイシュツ</t>
    </rPh>
    <rPh sb="30" eb="32">
      <t>ヒツヨウ</t>
    </rPh>
    <phoneticPr fontId="2"/>
  </si>
  <si>
    <t>必須要件：事業実施期間内に事業場内賃金（時給単価）の平均を１０円以上引き上げること※「課題見える化枠（①見える化）」を除く全枠</t>
    <phoneticPr fontId="2"/>
  </si>
  <si>
    <t>補足事項</t>
    <rPh sb="0" eb="2">
      <t>ホソク</t>
    </rPh>
    <rPh sb="2" eb="4">
      <t>ジコウ</t>
    </rPh>
    <phoneticPr fontId="2"/>
  </si>
  <si>
    <t>※実績報告時は予定額の箇所について賃上げ後実績額を上書きしてください。</t>
    <phoneticPr fontId="2"/>
  </si>
  <si>
    <t>実績報告時の賃上げ額について、申請時点の賃上げ予定額との変動が生じたとしても問題はございません。</t>
    <phoneticPr fontId="2"/>
  </si>
  <si>
    <t>労働時間 確認用</t>
    <rPh sb="0" eb="2">
      <t>ロウドウ</t>
    </rPh>
    <rPh sb="2" eb="4">
      <t>ジカン</t>
    </rPh>
    <rPh sb="5" eb="8">
      <t>カクニンヨウ</t>
    </rPh>
    <phoneticPr fontId="2"/>
  </si>
  <si>
    <t>　雇用形態ごとの労働時間</t>
    <phoneticPr fontId="2"/>
  </si>
  <si>
    <t>（</t>
    <phoneticPr fontId="2"/>
  </si>
  <si>
    <t>太枠内</t>
    <rPh sb="0" eb="2">
      <t>フトワク</t>
    </rPh>
    <rPh sb="2" eb="3">
      <t>ナイ</t>
    </rPh>
    <phoneticPr fontId="2"/>
  </si>
  <si>
    <t xml:space="preserve"> に日数・時間を入力のうえ、各所定労働時間の算出にご利用ください。）</t>
    <phoneticPr fontId="2"/>
  </si>
  <si>
    <r>
      <rPr>
        <b/>
        <sz val="10"/>
        <color rgb="FF000000"/>
        <rFont val="BIZ UDPゴシック"/>
        <family val="3"/>
        <charset val="128"/>
      </rPr>
      <t>01【月給制a】</t>
    </r>
    <r>
      <rPr>
        <sz val="10"/>
        <color rgb="FF000000"/>
        <rFont val="BIZ UDPゴシック"/>
        <family val="3"/>
        <charset val="128"/>
      </rPr>
      <t>　</t>
    </r>
    <r>
      <rPr>
        <b/>
        <sz val="10"/>
        <color rgb="FF000000"/>
        <rFont val="BIZ UDPゴシック"/>
        <family val="3"/>
        <charset val="128"/>
      </rPr>
      <t>月平均労働時間</t>
    </r>
    <r>
      <rPr>
        <sz val="10"/>
        <color rgb="FF000000"/>
        <rFont val="BIZ UDPゴシック"/>
        <family val="3"/>
        <charset val="128"/>
      </rPr>
      <t>＝(</t>
    </r>
    <r>
      <rPr>
        <b/>
        <sz val="10"/>
        <color theme="4"/>
        <rFont val="BIZ UDPゴシック"/>
        <family val="3"/>
        <charset val="128"/>
      </rPr>
      <t>年間所定労働日数</t>
    </r>
    <r>
      <rPr>
        <sz val="10"/>
        <color rgb="FF000000"/>
        <rFont val="BIZ UDPゴシック"/>
        <family val="3"/>
        <charset val="128"/>
      </rPr>
      <t>(365－</t>
    </r>
    <r>
      <rPr>
        <b/>
        <sz val="10"/>
        <color theme="9"/>
        <rFont val="BIZ UDPゴシック"/>
        <family val="3"/>
        <charset val="128"/>
      </rPr>
      <t>年間休日</t>
    </r>
    <r>
      <rPr>
        <sz val="10"/>
        <color rgb="FF000000"/>
        <rFont val="BIZ UDPゴシック"/>
        <family val="3"/>
        <charset val="128"/>
      </rPr>
      <t>)</t>
    </r>
    <r>
      <rPr>
        <sz val="10"/>
        <color theme="4"/>
        <rFont val="BIZ UDPゴシック"/>
        <family val="3"/>
        <charset val="128"/>
      </rPr>
      <t>●●</t>
    </r>
    <r>
      <rPr>
        <sz val="10"/>
        <color rgb="FF000000"/>
        <rFont val="BIZ UDPゴシック"/>
        <family val="3"/>
        <charset val="128"/>
      </rPr>
      <t>日）×</t>
    </r>
    <r>
      <rPr>
        <b/>
        <sz val="10"/>
        <color theme="5" tint="-0.249977111117893"/>
        <rFont val="BIZ UDPゴシック"/>
        <family val="3"/>
        <charset val="128"/>
      </rPr>
      <t>１日の所定労働時間</t>
    </r>
    <r>
      <rPr>
        <sz val="10"/>
        <color theme="5" tint="-0.249977111117893"/>
        <rFont val="BIZ UDPゴシック"/>
        <family val="3"/>
        <charset val="128"/>
      </rPr>
      <t>●●</t>
    </r>
    <r>
      <rPr>
        <sz val="10"/>
        <color rgb="FF000000"/>
        <rFont val="BIZ UDPゴシック"/>
        <family val="3"/>
        <charset val="128"/>
      </rPr>
      <t>時間)÷12か月</t>
    </r>
    <phoneticPr fontId="2"/>
  </si>
  <si>
    <t>年間所定労働日数</t>
    <rPh sb="0" eb="2">
      <t>ネンカン</t>
    </rPh>
    <rPh sb="2" eb="4">
      <t>ショテイ</t>
    </rPh>
    <rPh sb="4" eb="7">
      <t>ロウドウビ</t>
    </rPh>
    <rPh sb="7" eb="8">
      <t>スウ</t>
    </rPh>
    <phoneticPr fontId="2"/>
  </si>
  <si>
    <t>日</t>
    <rPh sb="0" eb="1">
      <t>ニチ</t>
    </rPh>
    <phoneticPr fontId="2"/>
  </si>
  <si>
    <r>
      <t>もしくは</t>
    </r>
    <r>
      <rPr>
        <b/>
        <sz val="10"/>
        <color theme="9"/>
        <rFont val="游ゴシック"/>
        <family val="3"/>
        <charset val="128"/>
        <scheme val="minor"/>
      </rPr>
      <t>年間休日</t>
    </r>
    <rPh sb="4" eb="6">
      <t>ネンカン</t>
    </rPh>
    <rPh sb="6" eb="8">
      <t>キュウジツ</t>
    </rPh>
    <phoneticPr fontId="2"/>
  </si>
  <si>
    <t>雇用形態に基づく労働時間</t>
    <phoneticPr fontId="2"/>
  </si>
  <si>
    <t>１日の所定労働時間</t>
  </si>
  <si>
    <t>時間</t>
  </si>
  <si>
    <r>
      <t>雇用形態に基づく労働時間(月平均労働時間)</t>
    </r>
    <r>
      <rPr>
        <b/>
        <sz val="10"/>
        <color theme="1"/>
        <rFont val="BIZ UDPゴシック"/>
        <family val="3"/>
        <charset val="128"/>
      </rPr>
      <t xml:space="preserve"> </t>
    </r>
    <r>
      <rPr>
        <b/>
        <sz val="10"/>
        <color theme="1"/>
        <rFont val="游ゴシック"/>
        <family val="3"/>
        <charset val="128"/>
        <scheme val="minor"/>
      </rPr>
      <t>=</t>
    </r>
    <phoneticPr fontId="2"/>
  </si>
  <si>
    <t>時間…aへ</t>
    <rPh sb="0" eb="2">
      <t>ジカン</t>
    </rPh>
    <phoneticPr fontId="2"/>
  </si>
  <si>
    <r>
      <t>02【日給制a+手当(月額)a'】　　a【</t>
    </r>
    <r>
      <rPr>
        <b/>
        <sz val="9"/>
        <color rgb="FF000000"/>
        <rFont val="BIZ UDPゴシック"/>
        <family val="3"/>
        <charset val="128"/>
      </rPr>
      <t>日給】</t>
    </r>
    <r>
      <rPr>
        <b/>
        <sz val="9"/>
        <color theme="5" tint="-0.249977111117893"/>
        <rFont val="BIZ UDPゴシック"/>
        <family val="3"/>
        <charset val="128"/>
      </rPr>
      <t>1日の所定労働時間</t>
    </r>
    <r>
      <rPr>
        <b/>
        <sz val="9"/>
        <rFont val="BIZ UDPゴシック"/>
        <family val="3"/>
        <charset val="128"/>
      </rPr>
      <t>+a'</t>
    </r>
    <r>
      <rPr>
        <b/>
        <sz val="9"/>
        <color rgb="FF000000"/>
        <rFont val="BIZ UDPゴシック"/>
        <family val="3"/>
        <charset val="128"/>
      </rPr>
      <t>【手当(月額)】(</t>
    </r>
    <r>
      <rPr>
        <b/>
        <sz val="9"/>
        <color theme="4"/>
        <rFont val="BIZ UDPゴシック"/>
        <family val="3"/>
        <charset val="128"/>
      </rPr>
      <t>年間所定労働日数</t>
    </r>
    <r>
      <rPr>
        <b/>
        <sz val="9"/>
        <color rgb="FF000000"/>
        <rFont val="BIZ UDPゴシック"/>
        <family val="3"/>
        <charset val="128"/>
      </rPr>
      <t>(365－</t>
    </r>
    <r>
      <rPr>
        <b/>
        <sz val="9"/>
        <color theme="9"/>
        <rFont val="BIZ UDPゴシック"/>
        <family val="3"/>
        <charset val="128"/>
      </rPr>
      <t>年間休日</t>
    </r>
    <r>
      <rPr>
        <b/>
        <sz val="9"/>
        <color rgb="FF000000"/>
        <rFont val="BIZ UDPゴシック"/>
        <family val="3"/>
        <charset val="128"/>
      </rPr>
      <t>)</t>
    </r>
    <r>
      <rPr>
        <b/>
        <sz val="9"/>
        <color theme="4"/>
        <rFont val="BIZ UDPゴシック"/>
        <family val="3"/>
        <charset val="128"/>
      </rPr>
      <t>●●</t>
    </r>
    <r>
      <rPr>
        <b/>
        <sz val="9"/>
        <color rgb="FF000000"/>
        <rFont val="BIZ UDPゴシック"/>
        <family val="3"/>
        <charset val="128"/>
      </rPr>
      <t>日）×</t>
    </r>
    <r>
      <rPr>
        <b/>
        <sz val="9"/>
        <color theme="5" tint="-0.249977111117893"/>
        <rFont val="BIZ UDPゴシック"/>
        <family val="3"/>
        <charset val="128"/>
      </rPr>
      <t>１日の所定労働時間●●</t>
    </r>
    <r>
      <rPr>
        <b/>
        <sz val="9"/>
        <color rgb="FF000000"/>
        <rFont val="BIZ UDPゴシック"/>
        <family val="3"/>
        <charset val="128"/>
      </rPr>
      <t>時間)÷12か月</t>
    </r>
    <phoneticPr fontId="2"/>
  </si>
  <si>
    <r>
      <t>雇用形態に基づく労働時間(1日の所定労働時間)</t>
    </r>
    <r>
      <rPr>
        <b/>
        <sz val="10"/>
        <color theme="1"/>
        <rFont val="BIZ UDPゴシック"/>
        <family val="3"/>
        <charset val="128"/>
      </rPr>
      <t xml:space="preserve"> </t>
    </r>
    <r>
      <rPr>
        <b/>
        <sz val="10"/>
        <color theme="1"/>
        <rFont val="游ゴシック"/>
        <family val="3"/>
        <charset val="128"/>
        <scheme val="minor"/>
      </rPr>
      <t>=</t>
    </r>
    <rPh sb="14" eb="15">
      <t>ニチ</t>
    </rPh>
    <rPh sb="16" eb="18">
      <t>ショテイ</t>
    </rPh>
    <rPh sb="18" eb="20">
      <t>ロウドウ</t>
    </rPh>
    <phoneticPr fontId="2"/>
  </si>
  <si>
    <t>時間…aへ</t>
  </si>
  <si>
    <t>手当(月額)を日額換算するための月労働時間=</t>
    <phoneticPr fontId="2"/>
  </si>
  <si>
    <t>時間…( a')へ</t>
    <rPh sb="0" eb="2">
      <t>ジカン</t>
    </rPh>
    <phoneticPr fontId="2"/>
  </si>
  <si>
    <t>03【日給制a】　１日の労働時間　</t>
    <phoneticPr fontId="2"/>
  </si>
  <si>
    <r>
      <t>04【時給制a】　時給につき　</t>
    </r>
    <r>
      <rPr>
        <b/>
        <sz val="10"/>
        <color rgb="FFFF0000"/>
        <rFont val="BIZ UDPゴシック"/>
        <family val="3"/>
        <charset val="128"/>
      </rPr>
      <t>※時間「１」が自動入力されます。</t>
    </r>
    <rPh sb="3" eb="5">
      <t>ジキュウ</t>
    </rPh>
    <rPh sb="9" eb="11">
      <t>ジキュウ</t>
    </rPh>
    <rPh sb="16" eb="18">
      <t>ジカン</t>
    </rPh>
    <rPh sb="22" eb="24">
      <t>ジドウ</t>
    </rPh>
    <rPh sb="24" eb="26">
      <t>ニュウリョク</t>
    </rPh>
    <phoneticPr fontId="2"/>
  </si>
  <si>
    <t>時給</t>
    <rPh sb="0" eb="2">
      <t>ジキュウ</t>
    </rPh>
    <phoneticPr fontId="2"/>
  </si>
  <si>
    <t>時間</t>
    <phoneticPr fontId="2"/>
  </si>
  <si>
    <r>
      <t>雇用形態に基づく労働時間(時給換算)</t>
    </r>
    <r>
      <rPr>
        <b/>
        <sz val="10"/>
        <color theme="1"/>
        <rFont val="BIZ UDPゴシック"/>
        <family val="3"/>
        <charset val="128"/>
      </rPr>
      <t xml:space="preserve"> </t>
    </r>
    <r>
      <rPr>
        <b/>
        <sz val="10"/>
        <color theme="1"/>
        <rFont val="游ゴシック"/>
        <family val="3"/>
        <charset val="128"/>
        <scheme val="minor"/>
      </rPr>
      <t>=</t>
    </r>
    <rPh sb="13" eb="15">
      <t>ジキュウ</t>
    </rPh>
    <rPh sb="15" eb="17">
      <t>カンザン</t>
    </rPh>
    <phoneticPr fontId="2"/>
  </si>
  <si>
    <r>
      <t>時間…</t>
    </r>
    <r>
      <rPr>
        <b/>
        <sz val="10"/>
        <color theme="1"/>
        <rFont val="游ゴシック"/>
        <family val="3"/>
        <charset val="128"/>
        <scheme val="minor"/>
      </rPr>
      <t>雇用形態「04【時給制】」選択によりaに「1.00h」が自動入力</t>
    </r>
    <rPh sb="0" eb="2">
      <t>ジカン</t>
    </rPh>
    <rPh sb="3" eb="5">
      <t>コヨウ</t>
    </rPh>
    <rPh sb="5" eb="7">
      <t>ケイタイ</t>
    </rPh>
    <rPh sb="16" eb="18">
      <t>センタク</t>
    </rPh>
    <rPh sb="31" eb="33">
      <t>ジドウ</t>
    </rPh>
    <rPh sb="33" eb="35">
      <t>ニュウリョク</t>
    </rPh>
    <phoneticPr fontId="2"/>
  </si>
  <si>
    <t>↓　入力欄　</t>
    <rPh sb="2" eb="4">
      <t>ニュウリョク</t>
    </rPh>
    <rPh sb="4" eb="5">
      <t>ラン</t>
    </rPh>
    <phoneticPr fontId="2"/>
  </si>
  <si>
    <t>に必要事項を入力（又は選択）してください。</t>
    <rPh sb="9" eb="10">
      <t>マタ</t>
    </rPh>
    <rPh sb="11" eb="13">
      <t>センタク</t>
    </rPh>
    <phoneticPr fontId="2"/>
  </si>
  <si>
    <t>第２次　富山県中小企業トランスフォーメーション補助金　賃上げ確認表</t>
    <rPh sb="0" eb="1">
      <t>ダイ</t>
    </rPh>
    <rPh sb="2" eb="3">
      <t>ジ</t>
    </rPh>
    <rPh sb="4" eb="7">
      <t>トヤマケン</t>
    </rPh>
    <rPh sb="7" eb="9">
      <t>チュウショウ</t>
    </rPh>
    <rPh sb="9" eb="11">
      <t>キギョウ</t>
    </rPh>
    <rPh sb="23" eb="26">
      <t>ホジョキン</t>
    </rPh>
    <rPh sb="27" eb="29">
      <t>チンア</t>
    </rPh>
    <rPh sb="30" eb="32">
      <t>カクニン</t>
    </rPh>
    <rPh sb="32" eb="33">
      <t>ヒョウ</t>
    </rPh>
    <phoneticPr fontId="2"/>
  </si>
  <si>
    <t>実績</t>
  </si>
  <si>
    <r>
      <t>←</t>
    </r>
    <r>
      <rPr>
        <b/>
        <sz val="9"/>
        <color rgb="FFFF0000"/>
        <rFont val="游ゴシック"/>
        <family val="3"/>
        <charset val="128"/>
        <scheme val="minor"/>
      </rPr>
      <t>実績報告時</t>
    </r>
    <r>
      <rPr>
        <b/>
        <sz val="9"/>
        <color theme="1"/>
        <rFont val="游ゴシック"/>
        <family val="3"/>
        <charset val="128"/>
        <scheme val="minor"/>
      </rPr>
      <t>は「予定」(セル)をクリック、</t>
    </r>
    <r>
      <rPr>
        <b/>
        <sz val="9"/>
        <color rgb="FFFF0000"/>
        <rFont val="游ゴシック"/>
        <family val="3"/>
        <charset val="128"/>
        <scheme val="minor"/>
      </rPr>
      <t>プルダウンメニュー</t>
    </r>
    <r>
      <rPr>
        <b/>
        <sz val="9"/>
        <color theme="1"/>
        <rFont val="游ゴシック"/>
        <family val="3"/>
        <charset val="128"/>
        <scheme val="minor"/>
      </rPr>
      <t>▼</t>
    </r>
    <r>
      <rPr>
        <b/>
        <sz val="9"/>
        <color rgb="FFFF0000"/>
        <rFont val="游ゴシック"/>
        <family val="3"/>
        <charset val="128"/>
        <scheme val="minor"/>
      </rPr>
      <t>より「実績」を選択</t>
    </r>
    <r>
      <rPr>
        <b/>
        <sz val="9"/>
        <color theme="1"/>
        <rFont val="游ゴシック"/>
        <family val="3"/>
        <charset val="128"/>
        <scheme val="minor"/>
      </rPr>
      <t>してください。</t>
    </r>
    <phoneticPr fontId="2"/>
  </si>
  <si>
    <t>事業者名</t>
    <rPh sb="0" eb="3">
      <t>ジギョウシャ</t>
    </rPh>
    <rPh sb="3" eb="4">
      <t>メイ</t>
    </rPh>
    <phoneticPr fontId="2"/>
  </si>
  <si>
    <t>事業場内平均賃金は毎月支払われる基本的な賃金が対象</t>
    <rPh sb="0" eb="3">
      <t>ジギョウジョウ</t>
    </rPh>
    <rPh sb="3" eb="4">
      <t>ナイ</t>
    </rPh>
    <rPh sb="4" eb="6">
      <t>ヘイキン</t>
    </rPh>
    <rPh sb="6" eb="8">
      <t>チンギン</t>
    </rPh>
    <rPh sb="9" eb="11">
      <t>マイツキ</t>
    </rPh>
    <rPh sb="11" eb="13">
      <t>シハラ</t>
    </rPh>
    <rPh sb="16" eb="19">
      <t>キホンテキ</t>
    </rPh>
    <rPh sb="20" eb="22">
      <t>チンギン</t>
    </rPh>
    <rPh sb="23" eb="25">
      <t>タイショウ</t>
    </rPh>
    <phoneticPr fontId="2"/>
  </si>
  <si>
    <r>
      <rPr>
        <sz val="10"/>
        <color rgb="FFFF0000"/>
        <rFont val="游ゴシック"/>
        <family val="3"/>
        <charset val="128"/>
        <scheme val="minor"/>
      </rPr>
      <t>※諸手当入力時</t>
    </r>
    <r>
      <rPr>
        <sz val="10"/>
        <color theme="1"/>
        <rFont val="游ゴシック"/>
        <family val="3"/>
        <charset val="128"/>
        <scheme val="minor"/>
      </rPr>
      <t>　対象とされた手当名を入力してください。</t>
    </r>
    <phoneticPr fontId="2"/>
  </si>
  <si>
    <t>対象となる手当</t>
    <rPh sb="0" eb="2">
      <t>タイショウ</t>
    </rPh>
    <rPh sb="5" eb="7">
      <t>テアテ</t>
    </rPh>
    <phoneticPr fontId="2"/>
  </si>
  <si>
    <t>対象とならない手当</t>
    <rPh sb="0" eb="2">
      <t>タイショウ</t>
    </rPh>
    <rPh sb="7" eb="9">
      <t>テアテ</t>
    </rPh>
    <phoneticPr fontId="2"/>
  </si>
  <si>
    <t>諸手当（職務手当等）</t>
    <rPh sb="0" eb="3">
      <t>ショテアテ</t>
    </rPh>
    <rPh sb="4" eb="6">
      <t>ショクム</t>
    </rPh>
    <rPh sb="6" eb="8">
      <t>テアテ</t>
    </rPh>
    <rPh sb="8" eb="9">
      <t>トウ</t>
    </rPh>
    <phoneticPr fontId="2"/>
  </si>
  <si>
    <t>役職手当</t>
    <rPh sb="0" eb="2">
      <t>ヤクショク</t>
    </rPh>
    <rPh sb="2" eb="4">
      <t>テアテ</t>
    </rPh>
    <phoneticPr fontId="2"/>
  </si>
  <si>
    <t>通勤手当</t>
    <rPh sb="0" eb="2">
      <t>ツウキン</t>
    </rPh>
    <rPh sb="2" eb="4">
      <t>テアテ</t>
    </rPh>
    <phoneticPr fontId="2"/>
  </si>
  <si>
    <t>富山県　最低賃金</t>
    <rPh sb="0" eb="3">
      <t>トヤマケン</t>
    </rPh>
    <rPh sb="4" eb="8">
      <t>サイテイチンギン</t>
    </rPh>
    <phoneticPr fontId="2"/>
  </si>
  <si>
    <t>職務手当</t>
    <rPh sb="0" eb="2">
      <t>ショクム</t>
    </rPh>
    <rPh sb="2" eb="4">
      <t>テアテ</t>
    </rPh>
    <phoneticPr fontId="2"/>
  </si>
  <si>
    <t>時間外勤務手当</t>
    <rPh sb="0" eb="3">
      <t>ジカンガイ</t>
    </rPh>
    <rPh sb="3" eb="5">
      <t>キンム</t>
    </rPh>
    <rPh sb="5" eb="7">
      <t>テアテ</t>
    </rPh>
    <phoneticPr fontId="2"/>
  </si>
  <si>
    <t>令和６年10月時点</t>
    <rPh sb="0" eb="2">
      <t>レイワ</t>
    </rPh>
    <phoneticPr fontId="2"/>
  </si>
  <si>
    <t>資格手当</t>
    <rPh sb="0" eb="2">
      <t>シカク</t>
    </rPh>
    <rPh sb="2" eb="4">
      <t>テアテ</t>
    </rPh>
    <phoneticPr fontId="2"/>
  </si>
  <si>
    <t>休日出勤手当</t>
    <rPh sb="0" eb="2">
      <t>キュウジツ</t>
    </rPh>
    <rPh sb="2" eb="4">
      <t>シュッキン</t>
    </rPh>
    <rPh sb="4" eb="6">
      <t>テアテ</t>
    </rPh>
    <phoneticPr fontId="2"/>
  </si>
  <si>
    <t>令和７年10月時点</t>
    <rPh sb="0" eb="2">
      <t>レイワ</t>
    </rPh>
    <rPh sb="3" eb="4">
      <t>ネン</t>
    </rPh>
    <rPh sb="6" eb="7">
      <t>ガツ</t>
    </rPh>
    <rPh sb="7" eb="9">
      <t>ジテン</t>
    </rPh>
    <phoneticPr fontId="2"/>
  </si>
  <si>
    <t>技術手当</t>
    <rPh sb="0" eb="2">
      <t>ギジュツ</t>
    </rPh>
    <rPh sb="2" eb="4">
      <t>テアテ</t>
    </rPh>
    <phoneticPr fontId="2"/>
  </si>
  <si>
    <t>深夜勤務手当</t>
    <rPh sb="0" eb="4">
      <t>シンヤキンム</t>
    </rPh>
    <rPh sb="4" eb="6">
      <t>テアテ</t>
    </rPh>
    <phoneticPr fontId="2"/>
  </si>
  <si>
    <t>現場手当</t>
    <rPh sb="0" eb="2">
      <t>ゲンバ</t>
    </rPh>
    <rPh sb="2" eb="4">
      <t>テアテ</t>
    </rPh>
    <phoneticPr fontId="2"/>
  </si>
  <si>
    <t>家族手当</t>
    <rPh sb="0" eb="2">
      <t>カゾク</t>
    </rPh>
    <rPh sb="2" eb="4">
      <t>テアテ</t>
    </rPh>
    <phoneticPr fontId="2"/>
  </si>
  <si>
    <t>皆勤手当</t>
    <rPh sb="0" eb="2">
      <t>カイキン</t>
    </rPh>
    <rPh sb="2" eb="4">
      <t>テアテ</t>
    </rPh>
    <phoneticPr fontId="2"/>
  </si>
  <si>
    <t>賃上げ前
（時給単価）
平均額</t>
    <rPh sb="0" eb="2">
      <t>チンア</t>
    </rPh>
    <rPh sb="3" eb="4">
      <t>マエ</t>
    </rPh>
    <rPh sb="6" eb="8">
      <t>ジキュウ</t>
    </rPh>
    <rPh sb="8" eb="10">
      <t>タンカ</t>
    </rPh>
    <rPh sb="12" eb="14">
      <t>ヘイキン</t>
    </rPh>
    <rPh sb="14" eb="15">
      <t>ガク</t>
    </rPh>
    <phoneticPr fontId="2"/>
  </si>
  <si>
    <t>賃上げ後
（時給単価）
平均額</t>
    <rPh sb="0" eb="2">
      <t>チンア</t>
    </rPh>
    <rPh sb="3" eb="4">
      <t>ゴ</t>
    </rPh>
    <rPh sb="6" eb="8">
      <t>ジキュウ</t>
    </rPh>
    <rPh sb="8" eb="10">
      <t>タンカ</t>
    </rPh>
    <rPh sb="12" eb="14">
      <t>ヘイキン</t>
    </rPh>
    <rPh sb="14" eb="15">
      <t>ガク</t>
    </rPh>
    <phoneticPr fontId="2"/>
  </si>
  <si>
    <t>臨時の賃金（結婚手当等）</t>
    <rPh sb="0" eb="2">
      <t>リンジ</t>
    </rPh>
    <rPh sb="3" eb="5">
      <t>チンギン</t>
    </rPh>
    <rPh sb="6" eb="8">
      <t>ケッコン</t>
    </rPh>
    <rPh sb="8" eb="10">
      <t>テアテ</t>
    </rPh>
    <rPh sb="10" eb="11">
      <t>トウ</t>
    </rPh>
    <phoneticPr fontId="2"/>
  </si>
  <si>
    <t>増加額</t>
    <rPh sb="0" eb="2">
      <t>ゾウカ</t>
    </rPh>
    <rPh sb="2" eb="3">
      <t>ガク</t>
    </rPh>
    <phoneticPr fontId="2"/>
  </si>
  <si>
    <t>入力例</t>
  </si>
  <si>
    <t>※申請時は予定額にて算出</t>
    <phoneticPr fontId="2"/>
  </si>
  <si>
    <t>時給換算→引上げ額</t>
    <rPh sb="5" eb="7">
      <t>ヒキア</t>
    </rPh>
    <phoneticPr fontId="2"/>
  </si>
  <si>
    <t>所定労働時間</t>
    <rPh sb="0" eb="2">
      <t>ショテイ</t>
    </rPh>
    <rPh sb="2" eb="4">
      <t>ロウドウ</t>
    </rPh>
    <rPh sb="4" eb="6">
      <t>ジカン</t>
    </rPh>
    <phoneticPr fontId="2"/>
  </si>
  <si>
    <r>
      <t>基本的賃金算出</t>
    </r>
    <r>
      <rPr>
        <b/>
        <sz val="8"/>
        <color rgb="FFFF0000"/>
        <rFont val="游ゴシック"/>
        <family val="3"/>
        <charset val="128"/>
        <scheme val="minor"/>
      </rPr>
      <t>（賃上げ前）</t>
    </r>
    <phoneticPr fontId="2"/>
  </si>
  <si>
    <r>
      <t>基本的賃金算出</t>
    </r>
    <r>
      <rPr>
        <b/>
        <sz val="8"/>
        <color rgb="FFFF0000"/>
        <rFont val="游ゴシック"/>
        <family val="3"/>
        <charset val="128"/>
        <scheme val="minor"/>
      </rPr>
      <t>（賃上げ後）</t>
    </r>
    <phoneticPr fontId="2"/>
  </si>
  <si>
    <t>基本的賃金
引上げ額</t>
    <rPh sb="0" eb="3">
      <t>キホンテキ</t>
    </rPh>
    <rPh sb="3" eb="5">
      <t>チンギン</t>
    </rPh>
    <rPh sb="6" eb="8">
      <t>ヒキア</t>
    </rPh>
    <rPh sb="9" eb="10">
      <t>ガク</t>
    </rPh>
    <phoneticPr fontId="2"/>
  </si>
  <si>
    <t>時給換算（自動計算）</t>
    <rPh sb="0" eb="2">
      <t>ジキュウ</t>
    </rPh>
    <rPh sb="2" eb="4">
      <t>カンザン</t>
    </rPh>
    <rPh sb="5" eb="7">
      <t>ジドウ</t>
    </rPh>
    <rPh sb="7" eb="9">
      <t>ケイサン</t>
    </rPh>
    <phoneticPr fontId="2"/>
  </si>
  <si>
    <t>最低賃金の判定</t>
    <phoneticPr fontId="2"/>
  </si>
  <si>
    <t>社員コード
又は氏名等</t>
    <rPh sb="0" eb="2">
      <t>シャイン</t>
    </rPh>
    <rPh sb="6" eb="7">
      <t>マタ</t>
    </rPh>
    <rPh sb="8" eb="11">
      <t>シメイトウ</t>
    </rPh>
    <phoneticPr fontId="2"/>
  </si>
  <si>
    <t>雇用形態</t>
    <phoneticPr fontId="2"/>
  </si>
  <si>
    <t>雇用形態
に基づく
労働時間</t>
    <rPh sb="0" eb="2">
      <t>コヨウ</t>
    </rPh>
    <rPh sb="2" eb="4">
      <t>ケイタイ</t>
    </rPh>
    <rPh sb="6" eb="7">
      <t>モト</t>
    </rPh>
    <rPh sb="10" eb="12">
      <t>ロウドウ</t>
    </rPh>
    <rPh sb="12" eb="14">
      <t>ジカン</t>
    </rPh>
    <phoneticPr fontId="2"/>
  </si>
  <si>
    <r>
      <t>02【日給制+手当(月額)】の</t>
    </r>
    <r>
      <rPr>
        <b/>
        <sz val="8"/>
        <color theme="1"/>
        <rFont val="游ゴシック"/>
        <family val="3"/>
        <charset val="128"/>
        <scheme val="minor"/>
      </rPr>
      <t>月労働時間</t>
    </r>
    <r>
      <rPr>
        <sz val="8"/>
        <color theme="1"/>
        <rFont val="游ゴシック"/>
        <family val="3"/>
        <charset val="128"/>
        <scheme val="minor"/>
      </rPr>
      <t xml:space="preserve">
(a×所定労働日数/12)</t>
    </r>
    <rPh sb="11" eb="12">
      <t>ガク</t>
    </rPh>
    <rPh sb="15" eb="16">
      <t>ツキ</t>
    </rPh>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</si>
  <si>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phoneticPr fontId="2"/>
  </si>
  <si>
    <t>諸手当</t>
  </si>
  <si>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theme="1"/>
        <rFont val="游ゴシック"/>
        <family val="3"/>
        <charset val="128"/>
        <scheme val="minor"/>
      </rPr>
      <t xml:space="preserve">
</t>
    </r>
    <r>
      <rPr>
        <b/>
        <sz val="8"/>
        <color rgb="FFFF0000"/>
        <rFont val="游ゴシック"/>
        <family val="3"/>
        <charset val="128"/>
        <scheme val="minor"/>
      </rPr>
      <t>(賃上げ前)</t>
    </r>
    <r>
      <rPr>
        <b/>
        <sz val="8"/>
        <color theme="1"/>
        <rFont val="游ゴシック"/>
        <family val="3"/>
        <charset val="128"/>
        <scheme val="minor"/>
      </rPr>
      <t xml:space="preserve">
</t>
    </r>
    <r>
      <rPr>
        <sz val="8"/>
        <color theme="1"/>
        <rFont val="游ゴシック"/>
        <family val="3"/>
        <charset val="128"/>
        <scheme val="minor"/>
      </rPr>
      <t>ｂ+(ｃor c' )</t>
    </r>
    <phoneticPr fontId="2"/>
  </si>
  <si>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rgb="FFFF0000"/>
        <rFont val="游ゴシック"/>
        <family val="3"/>
        <charset val="128"/>
        <scheme val="minor"/>
      </rPr>
      <t xml:space="preserve">
(賃上げ後)</t>
    </r>
    <r>
      <rPr>
        <b/>
        <sz val="8"/>
        <color theme="1"/>
        <rFont val="游ゴシック"/>
        <family val="3"/>
        <charset val="128"/>
        <scheme val="minor"/>
      </rPr>
      <t xml:space="preserve">
</t>
    </r>
    <r>
      <rPr>
        <sz val="8"/>
        <color theme="1"/>
        <rFont val="游ゴシック"/>
        <family val="3"/>
        <charset val="128"/>
        <scheme val="minor"/>
      </rPr>
      <t>e +( f or f' )</t>
    </r>
    <phoneticPr fontId="2"/>
  </si>
  <si>
    <t>賃上げ前</t>
    <rPh sb="0" eb="2">
      <t>チンア</t>
    </rPh>
    <rPh sb="3" eb="4">
      <t>マエ</t>
    </rPh>
    <phoneticPr fontId="2"/>
  </si>
  <si>
    <t>賃上げ後</t>
    <rPh sb="0" eb="2">
      <t>チンア</t>
    </rPh>
    <rPh sb="3" eb="4">
      <t>ゴ</t>
    </rPh>
    <phoneticPr fontId="2"/>
  </si>
  <si>
    <t>引上げ額</t>
    <rPh sb="0" eb="2">
      <t>ヒキア</t>
    </rPh>
    <rPh sb="3" eb="4">
      <t>ガク</t>
    </rPh>
    <phoneticPr fontId="2"/>
  </si>
  <si>
    <t>最低賃金を満たしていない従業員がいないよう十分ご留意ください。</t>
    <phoneticPr fontId="2"/>
  </si>
  <si>
    <t xml:space="preserve">
(月額計)
</t>
    <rPh sb="2" eb="4">
      <t>ゲツガク</t>
    </rPh>
    <rPh sb="4" eb="5">
      <t>ケイ</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</si>
  <si>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{c/(a')}×a</t>
    </r>
    <rPh sb="12" eb="14">
      <t>ニチガク</t>
    </rPh>
    <rPh sb="14" eb="16">
      <t>カンザン</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</si>
  <si>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{f/(a')}×a</t>
    </r>
    <rPh sb="12" eb="14">
      <t>ニチガク</t>
    </rPh>
    <rPh sb="14" eb="16">
      <t>カンザン</t>
    </rPh>
    <phoneticPr fontId="2"/>
  </si>
  <si>
    <t xml:space="preserve">※入力必須
</t>
    <phoneticPr fontId="2"/>
  </si>
  <si>
    <r>
      <t>※プルダウンメニュー</t>
    </r>
    <r>
      <rPr>
        <sz val="8"/>
        <color theme="1"/>
        <rFont val="游ゴシック"/>
        <family val="3"/>
        <charset val="128"/>
        <scheme val="minor"/>
      </rPr>
      <t xml:space="preserve">▼
</t>
    </r>
    <r>
      <rPr>
        <sz val="8"/>
        <color rgb="FFFF0000"/>
        <rFont val="游ゴシック"/>
        <family val="3"/>
        <charset val="128"/>
        <scheme val="minor"/>
      </rPr>
      <t>より選択</t>
    </r>
    <phoneticPr fontId="2"/>
  </si>
  <si>
    <t>ａ</t>
    <phoneticPr fontId="2"/>
  </si>
  <si>
    <t>(ａ')</t>
    <phoneticPr fontId="2"/>
  </si>
  <si>
    <t>ｂ</t>
    <phoneticPr fontId="2"/>
  </si>
  <si>
    <t>ｃ</t>
    <phoneticPr fontId="2"/>
  </si>
  <si>
    <t>c'</t>
  </si>
  <si>
    <t>ｄ</t>
    <phoneticPr fontId="2"/>
  </si>
  <si>
    <t>e</t>
    <phoneticPr fontId="2"/>
  </si>
  <si>
    <t>f</t>
    <phoneticPr fontId="2"/>
  </si>
  <si>
    <t>f'</t>
    <phoneticPr fontId="2"/>
  </si>
  <si>
    <t>g</t>
    <phoneticPr fontId="2"/>
  </si>
  <si>
    <t>g－d</t>
    <phoneticPr fontId="2"/>
  </si>
  <si>
    <t>ｄ/ａ</t>
    <phoneticPr fontId="2"/>
  </si>
  <si>
    <t>(g/ａ)-(ｄ/ａ)</t>
    <phoneticPr fontId="2"/>
  </si>
  <si>
    <r>
      <t xml:space="preserve">
雇用形態
</t>
    </r>
    <r>
      <rPr>
        <sz val="8"/>
        <color rgb="FFFF0000"/>
        <rFont val="游ゴシック"/>
        <family val="3"/>
        <charset val="128"/>
        <scheme val="minor"/>
      </rPr>
      <t>プルダウンメニュー</t>
    </r>
    <r>
      <rPr>
        <sz val="8"/>
        <rFont val="游ゴシック"/>
        <family val="3"/>
        <charset val="128"/>
        <scheme val="minor"/>
      </rPr>
      <t>▼</t>
    </r>
    <r>
      <rPr>
        <sz val="8"/>
        <color rgb="FFFF0000"/>
        <rFont val="游ゴシック"/>
        <family val="3"/>
        <charset val="128"/>
        <scheme val="minor"/>
      </rPr>
      <t>より
選択してください。</t>
    </r>
    <phoneticPr fontId="2"/>
  </si>
  <si>
    <r>
      <t>基本的賃金算出</t>
    </r>
    <r>
      <rPr>
        <b/>
        <sz val="8"/>
        <color rgb="FFFF0000"/>
        <rFont val="游ゴシック"/>
        <family val="3"/>
        <charset val="128"/>
        <scheme val="minor"/>
      </rPr>
      <t>（賃上げ前）</t>
    </r>
    <rPh sb="0" eb="3">
      <t>キホンテキ</t>
    </rPh>
    <rPh sb="3" eb="5">
      <t>チンギン</t>
    </rPh>
    <rPh sb="5" eb="7">
      <t>サンシュツ</t>
    </rPh>
    <rPh sb="8" eb="10">
      <t>チンア</t>
    </rPh>
    <rPh sb="11" eb="12">
      <t>マエ</t>
    </rPh>
    <phoneticPr fontId="2"/>
  </si>
  <si>
    <r>
      <t>基本的賃金算出</t>
    </r>
    <r>
      <rPr>
        <b/>
        <sz val="8"/>
        <color rgb="FFFF0000"/>
        <rFont val="游ゴシック"/>
        <family val="3"/>
        <charset val="128"/>
        <scheme val="minor"/>
      </rPr>
      <t>（賃上げ後）</t>
    </r>
    <rPh sb="0" eb="3">
      <t>キホンテキ</t>
    </rPh>
    <rPh sb="3" eb="5">
      <t>チンギン</t>
    </rPh>
    <rPh sb="5" eb="7">
      <t>サンシュツ</t>
    </rPh>
    <rPh sb="8" eb="10">
      <t>チンア</t>
    </rPh>
    <rPh sb="11" eb="12">
      <t>ゴ</t>
    </rPh>
    <phoneticPr fontId="2"/>
  </si>
  <si>
    <t>最低賃金の判定</t>
  </si>
  <si>
    <t>雇用形態</t>
    <rPh sb="0" eb="4">
      <t>コヨウケイタイ</t>
    </rPh>
    <phoneticPr fontId="2"/>
  </si>
  <si>
    <t>02【日給制+手当(月額)】の月労働時間
(a×所定労働日数/12)</t>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</si>
  <si>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rPh sb="4" eb="6">
      <t>ゲッキュウ</t>
    </rPh>
    <rPh sb="6" eb="7">
      <t>ガク</t>
    </rPh>
    <rPh sb="8" eb="10">
      <t>ニッキュウ</t>
    </rPh>
    <rPh sb="10" eb="11">
      <t>ガク</t>
    </rPh>
    <rPh sb="13" eb="15">
      <t>ジキュウ</t>
    </rPh>
    <rPh sb="15" eb="16">
      <t>ガク</t>
    </rPh>
    <rPh sb="17" eb="19">
      <t>ブアイ</t>
    </rPh>
    <rPh sb="19" eb="20">
      <t>キュウ</t>
    </rPh>
    <phoneticPr fontId="2"/>
  </si>
  <si>
    <t>諸手当</t>
    <rPh sb="0" eb="3">
      <t>ショテアテ</t>
    </rPh>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</si>
  <si>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(賃上げ前)</t>
    </r>
    <r>
      <rPr>
        <sz val="8"/>
        <color theme="1"/>
        <rFont val="游ゴシック"/>
        <family val="3"/>
        <charset val="128"/>
        <scheme val="minor"/>
      </rPr>
      <t xml:space="preserve">
ｂ+(ｃor c' )</t>
    </r>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</si>
  <si>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(賃上げ後)</t>
    </r>
    <r>
      <rPr>
        <sz val="8"/>
        <color theme="1"/>
        <rFont val="游ゴシック"/>
        <family val="3"/>
        <charset val="128"/>
        <scheme val="minor"/>
      </rPr>
      <t xml:space="preserve">
e +( f or f' )</t>
    </r>
    <phoneticPr fontId="2"/>
  </si>
  <si>
    <t>最低賃金を満たしていない従業員がいないよう十分ご留意ください。</t>
  </si>
  <si>
    <t>(月額計)</t>
    <rPh sb="1" eb="3">
      <t>ゲツガク</t>
    </rPh>
    <rPh sb="3" eb="4">
      <t>ケイ</t>
    </rPh>
    <phoneticPr fontId="2"/>
  </si>
  <si>
    <t>※入力必須</t>
    <rPh sb="1" eb="5">
      <t>ニュウリョクヒッス</t>
    </rPh>
    <phoneticPr fontId="2"/>
  </si>
  <si>
    <r>
      <t>※プルダウンメニュー</t>
    </r>
    <r>
      <rPr>
        <sz val="6"/>
        <color theme="1"/>
        <rFont val="游ゴシック"/>
        <family val="3"/>
        <charset val="128"/>
        <scheme val="minor"/>
      </rPr>
      <t xml:space="preserve">▼
</t>
    </r>
    <r>
      <rPr>
        <sz val="6"/>
        <color rgb="FFFF0000"/>
        <rFont val="游ゴシック"/>
        <family val="3"/>
        <charset val="128"/>
        <scheme val="minor"/>
      </rPr>
      <t>より選択</t>
    </r>
    <phoneticPr fontId="2"/>
  </si>
  <si>
    <t>(a')</t>
    <phoneticPr fontId="2"/>
  </si>
  <si>
    <t>c'</t>
    <phoneticPr fontId="2"/>
  </si>
  <si>
    <t>d/a</t>
    <phoneticPr fontId="2"/>
  </si>
  <si>
    <t>予定額g/ａ</t>
    <rPh sb="0" eb="2">
      <t>ヨテイ</t>
    </rPh>
    <phoneticPr fontId="2"/>
  </si>
  <si>
    <t>01【月給制】</t>
  </si>
  <si>
    <t>02【日給制+手当(月額)】</t>
  </si>
  <si>
    <t>03【日給制】</t>
  </si>
  <si>
    <t>パート１</t>
    <phoneticPr fontId="2"/>
  </si>
  <si>
    <t>04【時給制】</t>
  </si>
  <si>
    <t>アルバイト１</t>
    <phoneticPr fontId="2"/>
  </si>
  <si>
    <t>05【完全歩合制】</t>
  </si>
  <si>
    <t>アルバイト２</t>
    <phoneticPr fontId="2"/>
  </si>
  <si>
    <t>06【固定給+歩合制】</t>
  </si>
  <si>
    <t>　</t>
    <phoneticPr fontId="2"/>
  </si>
  <si>
    <r>
      <t>実績報告(令和7年10月以降)提出時、富山県 最低賃金(令和7年10月12日効力発効)を入力</t>
    </r>
    <r>
      <rPr>
        <b/>
        <sz val="8"/>
        <color rgb="FFFF0000"/>
        <rFont val="HGP創英角ｺﾞｼｯｸUB"/>
        <family val="3"/>
        <charset val="128"/>
      </rPr>
      <t>↑</t>
    </r>
    <rPh sb="15" eb="17">
      <t>テイシュツ</t>
    </rPh>
    <rPh sb="37" eb="38">
      <t>ヒ</t>
    </rPh>
    <rPh sb="38" eb="40">
      <t>コウリョク</t>
    </rPh>
    <rPh sb="40" eb="42">
      <t>ハッコウ</t>
    </rPh>
    <phoneticPr fontId="2"/>
  </si>
  <si>
    <r>
      <t>申請時は賃上げ前の基本的賃金及び契約労働時間を入力のうえ、雇用形態に基づく賃上げ予定額を入力してください。</t>
    </r>
    <r>
      <rPr>
        <b/>
        <u val="double"/>
        <sz val="12"/>
        <color theme="1"/>
        <rFont val="游ゴシック"/>
        <family val="3"/>
        <charset val="128"/>
        <scheme val="minor"/>
      </rPr>
      <t>※事業実施期間(見積取得日～)の任意の１月</t>
    </r>
    <rPh sb="0" eb="3">
      <t>シンセイジ</t>
    </rPh>
    <rPh sb="4" eb="6">
      <t>チンア</t>
    </rPh>
    <phoneticPr fontId="2"/>
  </si>
  <si>
    <r>
      <t>申請時は賃上げ前の基本的賃金及び契約労働時間を入力のうえ、雇用形態に基づく賃上げ予定額を入力してください。</t>
    </r>
    <r>
      <rPr>
        <b/>
        <u val="double"/>
        <sz val="10"/>
        <color theme="1"/>
        <rFont val="游ゴシック"/>
        <family val="3"/>
        <charset val="128"/>
        <scheme val="minor"/>
      </rPr>
      <t>※事業実施期間(見積取得日～)の任意の１月</t>
    </r>
    <rPh sb="0" eb="3">
      <t>シンセイジ</t>
    </rPh>
    <rPh sb="4" eb="6">
      <t>チンア</t>
    </rPh>
    <phoneticPr fontId="2"/>
  </si>
  <si>
    <t>※実績報告時は予定額の箇所について賃上げ後の実績額を上書きしてください。</t>
    <phoneticPr fontId="2"/>
  </si>
  <si>
    <r>
      <t>申請時は賃上げ前の基本的賃金及び契約労働時間を入力のうえ、雇用形態に基づく賃上げ予定額を入力してください。</t>
    </r>
    <r>
      <rPr>
        <b/>
        <u val="double"/>
        <sz val="11"/>
        <color theme="1"/>
        <rFont val="游ゴシック"/>
        <family val="3"/>
        <charset val="128"/>
        <scheme val="minor"/>
      </rPr>
      <t>※事業実施期間(見積取得日～)の任意の１月</t>
    </r>
    <rPh sb="0" eb="3">
      <t>シンセイジ</t>
    </rPh>
    <rPh sb="4" eb="6">
      <t>チンア</t>
    </rPh>
    <phoneticPr fontId="2"/>
  </si>
  <si>
    <r>
      <t>実績報告(令和7年10月以降)提出時、富山県 最低賃金(令和7年10月12日効力発効)を入力</t>
    </r>
    <r>
      <rPr>
        <b/>
        <sz val="8"/>
        <color rgb="FFFF0000"/>
        <rFont val="HGP創英角ｺﾞｼｯｸUB"/>
        <family val="3"/>
        <charset val="128"/>
      </rPr>
      <t>↑</t>
    </r>
    <rPh sb="15" eb="17">
      <t>テイシュツ</t>
    </rPh>
    <rPh sb="37" eb="40">
      <t>ヒコウリョク</t>
    </rPh>
    <rPh sb="40" eb="42">
      <t>ハッコウ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</si>
</sst>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Red]\-#,##0.0"/>
    <numFmt numFmtId="177" formatCode="0.0"/>
    <numFmt numFmtId="178" formatCode="#,##0&quot;円&quot;"/>
    <numFmt numFmtId="179" formatCode="\+#,##0;\-#,##0"/>
    <numFmt numFmtId="180" formatCode="#,##0.00&quot;h&quot;"/>
    <numFmt numFmtId="181" formatCode="\(#,##0.00&quot;h&quot;\)"/>
    <numFmt numFmtId="182" formatCode="#,##0&quot;人&quot;"/>
    <numFmt numFmtId="183" formatCode="#,##0&quot;人　最低賃金を下回っています。&quot;"/>
    <numFmt numFmtId="184" formatCode="#,##0.00&quot;円&quot;"/>
  </numFmts>
  <fonts count="8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游ゴシック"/>
      <family val="2"/>
      <scheme val="minor"/>
    </font>
    <font>
      <sz val="14"/>
      <name val="ＭＳ 明朝"/>
      <family val="1"/>
      <charset val="128"/>
    </font>
    <font>
      <b/>
      <sz val="12"/>
      <color rgb="FFFF0000"/>
      <name val="游ゴシック"/>
      <family val="3"/>
      <charset val="128"/>
      <scheme val="minor"/>
    </font>
    <font>
      <b/>
      <sz val="16"/>
      <color rgb="FFFF0000"/>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sz val="20"/>
      <color rgb="FFFF0000"/>
      <name val="游ゴシック"/>
      <family val="3"/>
      <charset val="128"/>
      <scheme val="minor"/>
    </font>
    <font>
      <sz val="20"/>
      <color theme="1"/>
      <name val="游ゴシック"/>
      <family val="3"/>
      <charset val="128"/>
      <scheme val="minor"/>
    </font>
    <font>
      <b/>
      <sz val="12"/>
      <color theme="1"/>
      <name val="游ゴシック"/>
      <family val="3"/>
      <charset val="128"/>
      <scheme val="minor"/>
    </font>
    <font>
      <b/>
      <sz val="22"/>
      <color rgb="FFFF0000"/>
      <name val="游ゴシック"/>
      <family val="3"/>
      <charset val="128"/>
      <scheme val="minor"/>
    </font>
    <font>
      <sz val="22"/>
      <color theme="1"/>
      <name val="游ゴシック"/>
      <family val="2"/>
      <charset val="128"/>
      <scheme val="minor"/>
    </font>
    <font>
      <b/>
      <sz val="14"/>
      <color theme="0"/>
      <name val="BIZ UDPゴシック"/>
      <family val="3"/>
      <charset val="128"/>
    </font>
    <font>
      <sz val="10"/>
      <color rgb="FF000000"/>
      <name val="BIZ UDPゴシック"/>
      <family val="3"/>
      <charset val="128"/>
    </font>
    <font>
      <b/>
      <sz val="10"/>
      <color rgb="FF000000"/>
      <name val="BIZ UDPゴシック"/>
      <family val="3"/>
      <charset val="128"/>
    </font>
    <font>
      <b/>
      <sz val="10"/>
      <color theme="4"/>
      <name val="BIZ UDPゴシック"/>
      <family val="3"/>
      <charset val="128"/>
    </font>
    <font>
      <b/>
      <sz val="10"/>
      <color theme="9"/>
      <name val="BIZ UDPゴシック"/>
      <family val="3"/>
      <charset val="128"/>
    </font>
    <font>
      <sz val="10"/>
      <color theme="4"/>
      <name val="BIZ UDPゴシック"/>
      <family val="3"/>
      <charset val="128"/>
    </font>
    <font>
      <b/>
      <sz val="10"/>
      <color theme="5" tint="-0.249977111117893"/>
      <name val="BIZ UDPゴシック"/>
      <family val="3"/>
      <charset val="128"/>
    </font>
    <font>
      <sz val="10"/>
      <color theme="5" tint="-0.249977111117893"/>
      <name val="BIZ UDPゴシック"/>
      <family val="3"/>
      <charset val="128"/>
    </font>
    <font>
      <b/>
      <sz val="10"/>
      <color theme="4"/>
      <name val="游ゴシック"/>
      <family val="3"/>
      <charset val="128"/>
      <scheme val="minor"/>
    </font>
    <font>
      <b/>
      <sz val="12"/>
      <color theme="4"/>
      <name val="游ゴシック"/>
      <family val="3"/>
      <charset val="128"/>
      <scheme val="minor"/>
    </font>
    <font>
      <sz val="12"/>
      <color theme="1"/>
      <name val="游ゴシック"/>
      <family val="2"/>
      <charset val="128"/>
      <scheme val="minor"/>
    </font>
    <font>
      <sz val="10"/>
      <color theme="1"/>
      <name val="游ゴシック"/>
      <family val="3"/>
      <charset val="128"/>
      <scheme val="minor"/>
    </font>
    <font>
      <b/>
      <sz val="10"/>
      <color theme="9"/>
      <name val="游ゴシック"/>
      <family val="3"/>
      <charset val="128"/>
      <scheme val="minor"/>
    </font>
    <font>
      <b/>
      <sz val="12"/>
      <color theme="9"/>
      <name val="游ゴシック"/>
      <family val="3"/>
      <charset val="128"/>
      <scheme val="minor"/>
    </font>
    <font>
      <b/>
      <sz val="9"/>
      <color theme="1"/>
      <name val="游ゴシック"/>
      <family val="3"/>
      <charset val="128"/>
      <scheme val="minor"/>
    </font>
    <font>
      <b/>
      <sz val="10"/>
      <color theme="5" tint="-0.249977111117893"/>
      <name val="游ゴシック"/>
      <family val="3"/>
      <charset val="128"/>
      <scheme val="minor"/>
    </font>
    <font>
      <b/>
      <sz val="12"/>
      <color theme="5" tint="-0.249977111117893"/>
      <name val="游ゴシック"/>
      <family val="3"/>
      <charset val="128"/>
      <scheme val="minor"/>
    </font>
    <font>
      <b/>
      <sz val="10.5"/>
      <color rgb="FFED7D31"/>
      <name val="游ゴシック"/>
      <family val="3"/>
      <charset val="128"/>
      <scheme val="minor"/>
    </font>
    <font>
      <b/>
      <sz val="10"/>
      <color theme="1"/>
      <name val="游ゴシック"/>
      <family val="3"/>
      <charset val="128"/>
      <scheme val="minor"/>
    </font>
    <font>
      <b/>
      <sz val="10"/>
      <color theme="1"/>
      <name val="BIZ UDPゴシック"/>
      <family val="3"/>
      <charset val="128"/>
    </font>
    <font>
      <b/>
      <sz val="11"/>
      <color theme="1"/>
      <name val="游ゴシック"/>
      <family val="3"/>
      <charset val="128"/>
      <scheme val="minor"/>
    </font>
    <font>
      <b/>
      <sz val="9"/>
      <color rgb="FF000000"/>
      <name val="BIZ UDPゴシック"/>
      <family val="3"/>
      <charset val="128"/>
    </font>
    <font>
      <b/>
      <sz val="9"/>
      <color theme="5" tint="-0.249977111117893"/>
      <name val="BIZ UDPゴシック"/>
      <family val="3"/>
      <charset val="128"/>
    </font>
    <font>
      <b/>
      <sz val="9"/>
      <name val="BIZ UDPゴシック"/>
      <family val="3"/>
      <charset val="128"/>
    </font>
    <font>
      <b/>
      <sz val="9"/>
      <color theme="4"/>
      <name val="BIZ UDPゴシック"/>
      <family val="3"/>
      <charset val="128"/>
    </font>
    <font>
      <b/>
      <sz val="9"/>
      <color theme="9"/>
      <name val="BIZ UDPゴシック"/>
      <family val="3"/>
      <charset val="128"/>
    </font>
    <font>
      <sz val="20"/>
      <color theme="1"/>
      <name val="游ゴシック"/>
      <family val="2"/>
      <charset val="128"/>
      <scheme val="minor"/>
    </font>
    <font>
      <b/>
      <sz val="12"/>
      <color theme="5"/>
      <name val="游ゴシック"/>
      <family val="3"/>
      <charset val="128"/>
      <scheme val="minor"/>
    </font>
    <font>
      <b/>
      <sz val="10"/>
      <color rgb="FFFF0000"/>
      <name val="BIZ UDPゴシック"/>
      <family val="3"/>
      <charset val="128"/>
    </font>
    <font>
      <b/>
      <sz val="10"/>
      <name val="游ゴシック"/>
      <family val="3"/>
      <charset val="128"/>
      <scheme val="minor"/>
    </font>
    <font>
      <b/>
      <sz val="12"/>
      <name val="游ゴシック"/>
      <family val="3"/>
      <charset val="128"/>
      <scheme val="minor"/>
    </font>
    <font>
      <b/>
      <sz val="10.5"/>
      <name val="游ゴシック"/>
      <family val="3"/>
      <charset val="128"/>
      <scheme val="minor"/>
    </font>
    <font>
      <b/>
      <sz val="20"/>
      <color theme="0"/>
      <name val="BIZ UDPゴシック"/>
      <family val="3"/>
      <charset val="128"/>
    </font>
    <font>
      <sz val="14"/>
      <color rgb="FF000000"/>
      <name val="BIZ UDPゴシック"/>
      <family val="3"/>
      <charset val="128"/>
    </font>
    <font>
      <b/>
      <sz val="16"/>
      <color theme="1"/>
      <name val="游ゴシック"/>
      <family val="3"/>
      <charset val="128"/>
      <scheme val="minor"/>
    </font>
    <font>
      <b/>
      <sz val="9"/>
      <color rgb="FFFF0000"/>
      <name val="游ゴシック"/>
      <family val="3"/>
      <charset val="128"/>
      <scheme val="minor"/>
    </font>
    <font>
      <sz val="10"/>
      <color rgb="FFFF0000"/>
      <name val="游ゴシック"/>
      <family val="3"/>
      <charset val="128"/>
      <scheme val="minor"/>
    </font>
    <font>
      <sz val="10"/>
      <color rgb="FF000000"/>
      <name val="ＭＳ Ｐゴシック"/>
      <family val="3"/>
      <charset val="128"/>
    </font>
    <font>
      <sz val="14"/>
      <color theme="1"/>
      <name val="游ゴシック"/>
      <family val="2"/>
      <charset val="128"/>
      <scheme val="minor"/>
    </font>
    <font>
      <sz val="10"/>
      <color theme="1"/>
      <name val="游ゴシック"/>
      <family val="2"/>
      <charset val="128"/>
      <scheme val="minor"/>
    </font>
    <font>
      <sz val="18"/>
      <color theme="1"/>
      <name val="游ゴシック"/>
      <family val="3"/>
      <charset val="128"/>
      <scheme val="minor"/>
    </font>
    <font>
      <b/>
      <sz val="10"/>
      <color theme="5"/>
      <name val="游ゴシック"/>
      <family val="3"/>
      <charset val="128"/>
      <scheme val="minor"/>
    </font>
    <font>
      <sz val="8"/>
      <color theme="1"/>
      <name val="游ゴシック"/>
      <family val="2"/>
      <charset val="128"/>
      <scheme val="minor"/>
    </font>
    <font>
      <b/>
      <sz val="8"/>
      <color rgb="FFFF0000"/>
      <name val="游ゴシック"/>
      <family val="2"/>
      <charset val="128"/>
      <scheme val="minor"/>
    </font>
    <font>
      <b/>
      <sz val="8"/>
      <color rgb="FFFF0000"/>
      <name val="HGP創英角ｺﾞｼｯｸUB"/>
      <family val="3"/>
      <charset val="128"/>
    </font>
    <font>
      <b/>
      <sz val="8"/>
      <color theme="1"/>
      <name val="游ゴシック"/>
      <family val="2"/>
      <charset val="128"/>
      <scheme val="minor"/>
    </font>
    <font>
      <sz val="14"/>
      <color theme="0"/>
      <name val="BIZ UDPゴシック"/>
      <family val="3"/>
      <charset val="128"/>
    </font>
    <font>
      <sz val="8"/>
      <color theme="1"/>
      <name val="游ゴシック"/>
      <family val="3"/>
      <charset val="128"/>
      <scheme val="minor"/>
    </font>
    <font>
      <sz val="12"/>
      <color theme="1"/>
      <name val="游ゴシック"/>
      <family val="3"/>
      <charset val="128"/>
      <scheme val="minor"/>
    </font>
    <font>
      <b/>
      <sz val="8"/>
      <color theme="1"/>
      <name val="游ゴシック"/>
      <family val="3"/>
      <charset val="128"/>
      <scheme val="minor"/>
    </font>
    <font>
      <b/>
      <sz val="8"/>
      <color rgb="FFFF0000"/>
      <name val="游ゴシック"/>
      <family val="3"/>
      <charset val="128"/>
      <scheme val="minor"/>
    </font>
    <font>
      <b/>
      <sz val="8"/>
      <name val="游ゴシック"/>
      <family val="3"/>
      <charset val="128"/>
      <scheme val="minor"/>
    </font>
    <font>
      <sz val="8"/>
      <color rgb="FFFF0000"/>
      <name val="游ゴシック"/>
      <family val="3"/>
      <charset val="128"/>
      <scheme val="minor"/>
    </font>
    <font>
      <sz val="6"/>
      <color theme="1"/>
      <name val="游ゴシック"/>
      <family val="3"/>
      <charset val="128"/>
      <scheme val="minor"/>
    </font>
    <font>
      <sz val="12"/>
      <color rgb="FF000000"/>
      <name val="BIZ UDPゴシック"/>
      <family val="3"/>
      <charset val="128"/>
    </font>
    <font>
      <b/>
      <u/>
      <sz val="14"/>
      <color theme="1"/>
      <name val="游ゴシック"/>
      <family val="3"/>
      <charset val="128"/>
      <scheme val="minor"/>
    </font>
    <font>
      <sz val="8"/>
      <name val="游ゴシック"/>
      <family val="3"/>
      <charset val="128"/>
      <scheme val="minor"/>
    </font>
    <font>
      <b/>
      <sz val="6"/>
      <color theme="1"/>
      <name val="游ゴシック"/>
      <family val="3"/>
      <charset val="128"/>
      <scheme val="minor"/>
    </font>
    <font>
      <b/>
      <sz val="6"/>
      <color rgb="FFFF0000"/>
      <name val="游ゴシック"/>
      <family val="3"/>
      <charset val="128"/>
      <scheme val="minor"/>
    </font>
    <font>
      <sz val="6"/>
      <color rgb="FFFF0000"/>
      <name val="游ゴシック"/>
      <family val="3"/>
      <charset val="128"/>
      <scheme val="minor"/>
    </font>
    <font>
      <b/>
      <sz val="8"/>
      <color theme="1"/>
      <name val="BIZ UDPゴシック"/>
      <family val="3"/>
      <charset val="128"/>
    </font>
    <font>
      <sz val="10"/>
      <color rgb="FF000000"/>
      <name val="游ゴシック"/>
      <family val="3"/>
      <charset val="128"/>
      <scheme val="minor"/>
    </font>
    <font>
      <sz val="14"/>
      <color rgb="FF000000"/>
      <name val="ＭＳ 明朝"/>
      <family val="1"/>
      <charset val="128"/>
    </font>
    <font>
      <sz val="14"/>
      <color rgb="FF000000"/>
      <name val="ＭＳ ゴシック"/>
      <family val="3"/>
      <charset val="128"/>
    </font>
    <font>
      <sz val="8"/>
      <color rgb="FF000000"/>
      <name val="ＭＳ 明朝"/>
      <family val="1"/>
      <charset val="128"/>
    </font>
    <font>
      <sz val="10"/>
      <color rgb="FF000000"/>
      <name val="ＭＳ 明朝"/>
      <family val="1"/>
      <charset val="128"/>
    </font>
    <font>
      <sz val="12"/>
      <color rgb="FF000000"/>
      <name val="ＭＳ 明朝"/>
      <family val="1"/>
      <charset val="128"/>
    </font>
    <font>
      <b/>
      <u val="double"/>
      <sz val="12"/>
      <color theme="1"/>
      <name val="游ゴシック"/>
      <family val="3"/>
      <charset val="128"/>
      <scheme val="minor"/>
    </font>
    <font>
      <b/>
      <u/>
      <sz val="16"/>
      <color theme="1"/>
      <name val="游ゴシック"/>
      <family val="3"/>
      <charset val="128"/>
      <scheme val="minor"/>
    </font>
    <font>
      <b/>
      <u/>
      <sz val="18"/>
      <color theme="1"/>
      <name val="游ゴシック"/>
      <family val="3"/>
      <charset val="128"/>
      <scheme val="minor"/>
    </font>
    <font>
      <b/>
      <sz val="18"/>
      <color theme="1"/>
      <name val="游ゴシック"/>
      <family val="3"/>
      <charset val="128"/>
      <scheme val="minor"/>
    </font>
    <font>
      <b/>
      <u val="double"/>
      <sz val="10"/>
      <color theme="1"/>
      <name val="游ゴシック"/>
      <family val="3"/>
      <charset val="128"/>
      <scheme val="minor"/>
    </font>
    <font>
      <b/>
      <u val="double"/>
      <sz val="11"/>
      <color theme="1"/>
      <name val="游ゴシック"/>
      <family val="3"/>
      <charset val="128"/>
      <scheme val="minor"/>
    </font>
  </fonts>
  <fills count="12">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00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C000"/>
        <bgColor indexed="64"/>
      </patternFill>
    </fill>
  </fills>
  <borders count="1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DashDot">
        <color auto="1"/>
      </left>
      <right/>
      <top/>
      <bottom/>
      <diagonal/>
    </border>
    <border>
      <left/>
      <right/>
      <top/>
      <bottom style="dashed">
        <color auto="1"/>
      </bottom>
      <diagonal/>
    </border>
    <border>
      <left style="thick">
        <color theme="4"/>
      </left>
      <right style="thick">
        <color theme="4"/>
      </right>
      <top style="thick">
        <color theme="4"/>
      </top>
      <bottom style="thick">
        <color theme="4"/>
      </bottom>
      <diagonal/>
    </border>
    <border>
      <left style="thick">
        <color theme="4"/>
      </left>
      <right/>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right style="medium">
        <color indexed="64"/>
      </right>
      <top/>
      <bottom style="dashed">
        <color auto="1"/>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dashed">
        <color auto="1"/>
      </left>
      <right/>
      <top/>
      <bottom style="dashed">
        <color auto="1"/>
      </bottom>
      <diagonal/>
    </border>
    <border>
      <left style="medium">
        <color indexed="64"/>
      </left>
      <right/>
      <top/>
      <bottom style="dashed">
        <color auto="1"/>
      </bottom>
      <diagonal/>
    </border>
    <border>
      <left/>
      <right style="dashed">
        <color indexed="64"/>
      </right>
      <top/>
      <bottom style="dashed">
        <color indexed="64"/>
      </bottom>
      <diagonal/>
    </border>
    <border>
      <left/>
      <right/>
      <top/>
      <bottom style="thick">
        <color indexed="64"/>
      </bottom>
      <diagonal/>
    </border>
    <border>
      <left/>
      <right/>
      <top style="thick">
        <color indexed="64"/>
      </top>
      <bottom/>
      <diagonal/>
    </border>
    <border>
      <left/>
      <right style="thick">
        <color theme="5"/>
      </right>
      <top/>
      <bottom/>
      <diagonal/>
    </border>
    <border>
      <left style="thick">
        <color theme="5"/>
      </left>
      <right style="thick">
        <color theme="5"/>
      </right>
      <top style="thick">
        <color theme="5"/>
      </top>
      <bottom style="thick">
        <color theme="5"/>
      </bottom>
      <diagonal/>
    </border>
    <border>
      <left/>
      <right style="mediumDashed">
        <color theme="5"/>
      </right>
      <top/>
      <bottom/>
      <diagonal/>
    </border>
    <border>
      <left style="mediumDashed">
        <color theme="5"/>
      </left>
      <right style="mediumDashed">
        <color theme="5"/>
      </right>
      <top style="mediumDashed">
        <color theme="5"/>
      </top>
      <bottom style="mediumDashed">
        <color theme="5"/>
      </bottom>
      <diagonal/>
    </border>
    <border>
      <left style="mediumDashed">
        <color theme="5"/>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medium">
        <color indexed="64"/>
      </right>
      <top style="thin">
        <color indexed="64"/>
      </top>
      <bottom style="thin">
        <color indexed="64"/>
      </bottom>
      <diagonal/>
    </border>
    <border>
      <left style="thick">
        <color theme="5"/>
      </left>
      <right/>
      <top style="thick">
        <color theme="5"/>
      </top>
      <bottom style="thin">
        <color indexed="64"/>
      </bottom>
      <diagonal/>
    </border>
    <border>
      <left/>
      <right style="thick">
        <color theme="5"/>
      </right>
      <top style="thick">
        <color theme="5"/>
      </top>
      <bottom style="thin">
        <color indexed="64"/>
      </bottom>
      <diagonal/>
    </border>
    <border>
      <left style="thick">
        <color theme="5"/>
      </left>
      <right/>
      <top style="thin">
        <color indexed="64"/>
      </top>
      <bottom style="thin">
        <color indexed="64"/>
      </bottom>
      <diagonal/>
    </border>
    <border>
      <left/>
      <right style="thick">
        <color theme="5"/>
      </right>
      <top style="thin">
        <color indexed="64"/>
      </top>
      <bottom style="thin">
        <color indexed="64"/>
      </bottom>
      <diagonal/>
    </border>
    <border>
      <left style="thin">
        <color indexed="64"/>
      </left>
      <right/>
      <top style="thin">
        <color indexed="64"/>
      </top>
      <bottom style="mediumDashed">
        <color theme="5"/>
      </bottom>
      <diagonal/>
    </border>
    <border>
      <left/>
      <right style="thin">
        <color indexed="64"/>
      </right>
      <top style="thin">
        <color indexed="64"/>
      </top>
      <bottom style="mediumDashed">
        <color theme="5"/>
      </bottom>
      <diagonal/>
    </border>
    <border>
      <left style="mediumDashed">
        <color theme="5"/>
      </left>
      <right/>
      <top style="mediumDashed">
        <color theme="5"/>
      </top>
      <bottom style="mediumDashed">
        <color theme="5"/>
      </bottom>
      <diagonal/>
    </border>
    <border>
      <left/>
      <right style="mediumDashed">
        <color theme="5"/>
      </right>
      <top style="mediumDashed">
        <color theme="5"/>
      </top>
      <bottom style="mediumDashed">
        <color theme="5"/>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right/>
      <top/>
      <bottom style="mediumDashed">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Dashed">
        <color indexed="64"/>
      </left>
      <right/>
      <top/>
      <bottom/>
      <diagonal/>
    </border>
    <border>
      <left style="thick">
        <color theme="5"/>
      </left>
      <right/>
      <top style="thin">
        <color indexed="64"/>
      </top>
      <bottom style="thick">
        <color theme="5"/>
      </bottom>
      <diagonal/>
    </border>
    <border>
      <left/>
      <right style="thick">
        <color theme="5"/>
      </right>
      <top style="thin">
        <color indexed="64"/>
      </top>
      <bottom style="thick">
        <color theme="5"/>
      </bottom>
      <diagonal/>
    </border>
    <border>
      <left style="thin">
        <color indexed="64"/>
      </left>
      <right style="thick">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style="thin">
        <color indexed="64"/>
      </right>
      <top style="thin">
        <color indexed="64"/>
      </top>
      <bottom/>
      <diagonal/>
    </border>
    <border>
      <left/>
      <right style="thin">
        <color indexed="64"/>
      </right>
      <top/>
      <bottom/>
      <diagonal/>
    </border>
    <border>
      <left style="thick">
        <color indexed="64"/>
      </left>
      <right/>
      <top/>
      <bottom/>
      <diagonal/>
    </border>
    <border>
      <left/>
      <right style="thick">
        <color indexed="64"/>
      </right>
      <top/>
      <bottom/>
      <diagonal/>
    </border>
    <border>
      <left style="thick">
        <color theme="5"/>
      </left>
      <right style="thin">
        <color indexed="64"/>
      </right>
      <top style="thick">
        <color theme="5"/>
      </top>
      <bottom style="thin">
        <color indexed="64"/>
      </bottom>
      <diagonal/>
    </border>
    <border>
      <left style="thin">
        <color indexed="64"/>
      </left>
      <right style="thin">
        <color indexed="64"/>
      </right>
      <top style="thick">
        <color theme="5"/>
      </top>
      <bottom style="thin">
        <color indexed="64"/>
      </bottom>
      <diagonal/>
    </border>
    <border>
      <left style="thin">
        <color indexed="64"/>
      </left>
      <right/>
      <top style="thick">
        <color theme="5"/>
      </top>
      <bottom style="thin">
        <color indexed="64"/>
      </bottom>
      <diagonal/>
    </border>
    <border>
      <left style="thin">
        <color indexed="64"/>
      </left>
      <right style="thick">
        <color theme="5"/>
      </right>
      <top style="thick">
        <color theme="5"/>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Dashed">
        <color indexed="64"/>
      </right>
      <top style="mediumDashed">
        <color indexed="64"/>
      </top>
      <bottom/>
      <diagonal/>
    </border>
    <border>
      <left style="thick">
        <color theme="5"/>
      </left>
      <right style="thin">
        <color indexed="64"/>
      </right>
      <top style="thin">
        <color indexed="64"/>
      </top>
      <bottom style="thin">
        <color indexed="64"/>
      </bottom>
      <diagonal/>
    </border>
    <border>
      <left style="thin">
        <color indexed="64"/>
      </left>
      <right style="thick">
        <color theme="5"/>
      </right>
      <top/>
      <bottom style="thin">
        <color indexed="64"/>
      </bottom>
      <diagonal/>
    </border>
    <border>
      <left style="mediumDashed">
        <color indexed="64"/>
      </left>
      <right style="thin">
        <color indexed="64"/>
      </right>
      <top style="thin">
        <color indexed="64"/>
      </top>
      <bottom style="thin">
        <color indexed="64"/>
      </bottom>
      <diagonal/>
    </border>
    <border>
      <left style="thin">
        <color indexed="64"/>
      </left>
      <right style="mediumDashed">
        <color indexed="64"/>
      </right>
      <top/>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thick">
        <color theme="5"/>
      </right>
      <top style="thin">
        <color indexed="64"/>
      </top>
      <bottom style="thin">
        <color indexed="64"/>
      </bottom>
      <diagonal/>
    </border>
    <border>
      <left style="thin">
        <color indexed="64"/>
      </left>
      <right style="thin">
        <color indexed="64"/>
      </right>
      <top/>
      <bottom style="thick">
        <color theme="5"/>
      </bottom>
      <diagonal/>
    </border>
    <border>
      <left style="thin">
        <color indexed="64"/>
      </left>
      <right/>
      <top/>
      <bottom style="thick">
        <color theme="5"/>
      </bottom>
      <diagonal/>
    </border>
    <border>
      <left style="thick">
        <color theme="5"/>
      </left>
      <right style="thin">
        <color indexed="64"/>
      </right>
      <top style="thin">
        <color indexed="64"/>
      </top>
      <bottom/>
      <diagonal/>
    </border>
    <border>
      <left style="thin">
        <color indexed="64"/>
      </left>
      <right style="thick">
        <color theme="5"/>
      </right>
      <top style="thin">
        <color indexed="64"/>
      </top>
      <bottom/>
      <diagonal/>
    </border>
    <border>
      <left/>
      <right style="thick">
        <color theme="5"/>
      </right>
      <top style="thin">
        <color indexed="64"/>
      </top>
      <bottom style="thin">
        <color theme="1"/>
      </bottom>
      <diagonal/>
    </border>
    <border>
      <left style="thick">
        <color theme="5"/>
      </left>
      <right style="thin">
        <color indexed="64"/>
      </right>
      <top style="thin">
        <color indexed="64"/>
      </top>
      <bottom style="thick">
        <color theme="5"/>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top style="thick">
        <color theme="5"/>
      </top>
      <bottom/>
      <diagonal/>
    </border>
    <border>
      <left style="thick">
        <color indexed="64"/>
      </left>
      <right/>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style="thin">
        <color indexed="64"/>
      </top>
      <bottom style="thick">
        <color theme="5"/>
      </bottom>
      <diagonal/>
    </border>
    <border>
      <left style="thin">
        <color indexed="64"/>
      </left>
      <right/>
      <top style="thin">
        <color indexed="64"/>
      </top>
      <bottom style="thick">
        <color theme="5"/>
      </bottom>
      <diagonal/>
    </border>
    <border>
      <left style="thin">
        <color indexed="64"/>
      </left>
      <right style="thick">
        <color theme="5"/>
      </right>
      <top style="thin">
        <color indexed="64"/>
      </top>
      <bottom style="thick">
        <color theme="5"/>
      </bottom>
      <diagonal/>
    </border>
    <border>
      <left/>
      <right style="thin">
        <color indexed="64"/>
      </right>
      <top style="thin">
        <color indexed="64"/>
      </top>
      <bottom style="medium">
        <color auto="1"/>
      </bottom>
      <diagonal/>
    </border>
    <border>
      <left style="thin">
        <color indexed="64"/>
      </left>
      <right/>
      <top style="thin">
        <color indexed="64"/>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ck">
        <color indexed="64"/>
      </left>
      <right/>
      <top style="medium">
        <color auto="1"/>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theme="5"/>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s>
  <cellStyleXfs count="6">
    <xf numFmtId="0" fontId="0" fillId="0" borderId="0">
      <alignment vertical="center"/>
    </xf>
    <xf numFmtId="0" fontId="4" fillId="0" borderId="0"/>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03">
    <xf numFmtId="0" fontId="0" fillId="0" borderId="0" xfId="0">
      <alignment vertical="center"/>
    </xf>
    <xf numFmtId="0" fontId="5" fillId="0" borderId="0" xfId="1" applyFont="1"/>
    <xf numFmtId="0" fontId="6" fillId="3" borderId="0" xfId="0" applyFont="1" applyFill="1" applyAlignment="1">
      <alignment horizontal="left" vertical="top" indent="1"/>
    </xf>
    <xf numFmtId="0" fontId="8" fillId="0" borderId="0" xfId="0" applyFont="1">
      <alignment vertical="center"/>
    </xf>
    <xf numFmtId="0" fontId="6" fillId="3" borderId="0" xfId="0" applyFont="1" applyFill="1" applyAlignment="1">
      <alignment horizontal="left" vertical="top" wrapText="1" indent="1"/>
    </xf>
    <xf numFmtId="0" fontId="12" fillId="3" borderId="0" xfId="0" applyFont="1" applyFill="1" applyAlignment="1">
      <alignment vertical="center" shrinkToFit="1"/>
    </xf>
    <xf numFmtId="0" fontId="12" fillId="0" borderId="0" xfId="0" applyFont="1" applyAlignment="1">
      <alignment vertical="center" shrinkToFit="1"/>
    </xf>
    <xf numFmtId="0" fontId="6" fillId="3" borderId="0" xfId="0" applyFont="1" applyFill="1" applyAlignment="1">
      <alignment horizontal="left" vertical="top"/>
    </xf>
    <xf numFmtId="0" fontId="12" fillId="3" borderId="0" xfId="0" applyFont="1" applyFill="1">
      <alignment vertical="center"/>
    </xf>
    <xf numFmtId="0" fontId="0" fillId="3" borderId="0" xfId="0" applyFill="1">
      <alignment vertical="center"/>
    </xf>
    <xf numFmtId="0" fontId="0" fillId="3" borderId="0" xfId="0" applyFill="1" applyAlignment="1">
      <alignment horizontal="right" vertical="center"/>
    </xf>
    <xf numFmtId="0" fontId="0" fillId="3" borderId="20" xfId="0" applyFill="1" applyBorder="1" applyAlignment="1">
      <alignment horizontal="center" vertical="center"/>
    </xf>
    <xf numFmtId="0" fontId="6" fillId="0" borderId="0" xfId="0" applyFont="1" applyAlignment="1">
      <alignment horizontal="left" vertical="top" indent="1"/>
    </xf>
    <xf numFmtId="0" fontId="6" fillId="0" borderId="23" xfId="0" applyFont="1" applyBorder="1" applyAlignment="1">
      <alignment horizontal="left" vertical="top" indent="1"/>
    </xf>
    <xf numFmtId="0" fontId="6" fillId="0" borderId="24" xfId="0" applyFont="1" applyBorder="1" applyAlignment="1">
      <alignment horizontal="left" vertical="top" indent="1"/>
    </xf>
    <xf numFmtId="0" fontId="0" fillId="0" borderId="25" xfId="0" applyBorder="1">
      <alignment vertical="center"/>
    </xf>
    <xf numFmtId="0" fontId="23" fillId="0" borderId="0" xfId="0" applyFont="1" applyAlignment="1">
      <alignment horizontal="right" vertical="center"/>
    </xf>
    <xf numFmtId="0" fontId="23" fillId="0" borderId="0" xfId="0" applyFont="1">
      <alignment vertical="center"/>
    </xf>
    <xf numFmtId="0" fontId="6" fillId="0" borderId="26" xfId="0" applyFont="1" applyBorder="1" applyAlignment="1">
      <alignment horizontal="left" vertical="top" indent="1"/>
    </xf>
    <xf numFmtId="0" fontId="26" fillId="0" borderId="0" xfId="0" applyFont="1" applyAlignment="1">
      <alignment horizontal="right" vertical="center"/>
    </xf>
    <xf numFmtId="0" fontId="27" fillId="0" borderId="0" xfId="0" applyFont="1">
      <alignment vertical="center"/>
    </xf>
    <xf numFmtId="0" fontId="29" fillId="0" borderId="0" xfId="0" applyFont="1">
      <alignment vertical="center"/>
    </xf>
    <xf numFmtId="0" fontId="29" fillId="0" borderId="0" xfId="0" applyFont="1" applyAlignment="1">
      <alignment horizontal="right" vertical="center"/>
    </xf>
    <xf numFmtId="0" fontId="30" fillId="0" borderId="0" xfId="0" applyFont="1" applyAlignment="1">
      <alignment horizontal="right" vertical="center"/>
    </xf>
    <xf numFmtId="0" fontId="32" fillId="0" borderId="19" xfId="0" applyFont="1" applyBorder="1">
      <alignment vertical="center"/>
    </xf>
    <xf numFmtId="2" fontId="35" fillId="0" borderId="28" xfId="0" applyNumberFormat="1" applyFont="1" applyBorder="1" applyAlignment="1">
      <alignment horizontal="right" vertical="center"/>
    </xf>
    <xf numFmtId="0" fontId="35" fillId="0" borderId="14" xfId="0" applyFont="1" applyBorder="1">
      <alignment vertical="center"/>
    </xf>
    <xf numFmtId="0" fontId="35" fillId="0" borderId="0" xfId="0" applyFont="1">
      <alignment vertical="center"/>
    </xf>
    <xf numFmtId="0" fontId="17" fillId="0" borderId="22" xfId="0" applyFont="1" applyBorder="1">
      <alignment vertical="center"/>
    </xf>
    <xf numFmtId="0" fontId="0" fillId="0" borderId="23" xfId="0" applyBorder="1" applyAlignment="1">
      <alignment horizontal="left" vertical="center"/>
    </xf>
    <xf numFmtId="0" fontId="0" fillId="0" borderId="23" xfId="0" applyBorder="1">
      <alignment vertical="center"/>
    </xf>
    <xf numFmtId="0" fontId="41" fillId="0" borderId="25" xfId="0" applyFont="1" applyBorder="1">
      <alignment vertical="center"/>
    </xf>
    <xf numFmtId="0" fontId="41" fillId="0" borderId="30" xfId="0" applyFont="1" applyBorder="1">
      <alignment vertical="center"/>
    </xf>
    <xf numFmtId="0" fontId="30" fillId="0" borderId="19" xfId="0" applyFont="1" applyBorder="1" applyAlignment="1">
      <alignment horizontal="right" vertical="center"/>
    </xf>
    <xf numFmtId="2" fontId="35" fillId="6" borderId="28" xfId="0" applyNumberFormat="1" applyFont="1" applyFill="1" applyBorder="1" applyAlignment="1">
      <alignment horizontal="right" vertical="center"/>
    </xf>
    <xf numFmtId="0" fontId="35" fillId="0" borderId="31" xfId="0" applyFont="1" applyBorder="1">
      <alignment vertical="center"/>
    </xf>
    <xf numFmtId="0" fontId="35" fillId="0" borderId="19" xfId="0" applyFont="1" applyBorder="1">
      <alignment vertical="center"/>
    </xf>
    <xf numFmtId="0" fontId="6" fillId="0" borderId="19" xfId="0" applyFont="1" applyBorder="1" applyAlignment="1">
      <alignment horizontal="left" vertical="top" indent="1"/>
    </xf>
    <xf numFmtId="0" fontId="6" fillId="0" borderId="32" xfId="0" applyFont="1" applyBorder="1" applyAlignment="1">
      <alignment horizontal="left" vertical="top" indent="1"/>
    </xf>
    <xf numFmtId="0" fontId="24" fillId="0" borderId="0" xfId="0" applyFont="1" applyAlignment="1">
      <alignment horizontal="center" vertical="center"/>
    </xf>
    <xf numFmtId="0" fontId="44" fillId="0" borderId="19" xfId="0" applyFont="1" applyBorder="1" applyAlignment="1">
      <alignment horizontal="right" vertical="center"/>
    </xf>
    <xf numFmtId="0" fontId="45" fillId="0" borderId="1" xfId="0" applyFont="1" applyBorder="1" applyAlignment="1">
      <alignment horizontal="center" vertical="center"/>
    </xf>
    <xf numFmtId="0" fontId="46" fillId="0" borderId="19" xfId="0" applyFont="1" applyBorder="1">
      <alignment vertical="center"/>
    </xf>
    <xf numFmtId="0" fontId="6" fillId="3" borderId="33" xfId="0" applyFont="1" applyFill="1" applyBorder="1" applyAlignment="1">
      <alignment horizontal="left" vertical="top" wrapText="1" indent="1"/>
    </xf>
    <xf numFmtId="0" fontId="41" fillId="3" borderId="33" xfId="0" applyFont="1" applyFill="1" applyBorder="1">
      <alignment vertical="center"/>
    </xf>
    <xf numFmtId="0" fontId="44" fillId="3" borderId="33" xfId="0" applyFont="1" applyFill="1" applyBorder="1" applyAlignment="1">
      <alignment horizontal="right" vertical="center"/>
    </xf>
    <xf numFmtId="0" fontId="45" fillId="3" borderId="33" xfId="0" applyFont="1" applyFill="1" applyBorder="1" applyAlignment="1">
      <alignment horizontal="center" vertical="center"/>
    </xf>
    <xf numFmtId="0" fontId="44" fillId="3" borderId="33" xfId="0" applyFont="1" applyFill="1" applyBorder="1">
      <alignment vertical="center"/>
    </xf>
    <xf numFmtId="0" fontId="0" fillId="3" borderId="33" xfId="0" applyFill="1" applyBorder="1">
      <alignment vertical="center"/>
    </xf>
    <xf numFmtId="0" fontId="35" fillId="3" borderId="33" xfId="0" applyFont="1" applyFill="1" applyBorder="1" applyAlignment="1">
      <alignment horizontal="left" vertical="center"/>
    </xf>
    <xf numFmtId="0" fontId="33" fillId="3" borderId="33" xfId="0" applyFont="1" applyFill="1" applyBorder="1" applyAlignment="1">
      <alignment horizontal="right" vertical="center"/>
    </xf>
    <xf numFmtId="2" fontId="35" fillId="3" borderId="33" xfId="0" applyNumberFormat="1" applyFont="1" applyFill="1" applyBorder="1" applyAlignment="1">
      <alignment horizontal="right" vertical="center"/>
    </xf>
    <xf numFmtId="0" fontId="35" fillId="3" borderId="33" xfId="0" applyFont="1" applyFill="1" applyBorder="1">
      <alignment vertical="center"/>
    </xf>
    <xf numFmtId="0" fontId="6" fillId="3" borderId="33" xfId="0" applyFont="1" applyFill="1" applyBorder="1" applyAlignment="1">
      <alignment horizontal="left" vertical="top" indent="1"/>
    </xf>
    <xf numFmtId="0" fontId="6" fillId="0" borderId="34" xfId="0" applyFont="1" applyBorder="1" applyAlignment="1">
      <alignment horizontal="left" vertical="top" wrapText="1" indent="1"/>
    </xf>
    <xf numFmtId="0" fontId="41" fillId="0" borderId="34" xfId="0" applyFont="1" applyBorder="1">
      <alignment vertical="center"/>
    </xf>
    <xf numFmtId="0" fontId="44" fillId="0" borderId="34" xfId="0" applyFont="1" applyBorder="1" applyAlignment="1">
      <alignment horizontal="right" vertical="center"/>
    </xf>
    <xf numFmtId="0" fontId="45" fillId="0" borderId="34" xfId="0" applyFont="1" applyBorder="1" applyAlignment="1">
      <alignment horizontal="center" vertical="center"/>
    </xf>
    <xf numFmtId="0" fontId="44" fillId="0" borderId="34" xfId="0" applyFont="1" applyBorder="1">
      <alignment vertical="center"/>
    </xf>
    <xf numFmtId="0" fontId="0" fillId="0" borderId="34" xfId="0" applyBorder="1">
      <alignment vertical="center"/>
    </xf>
    <xf numFmtId="0" fontId="35" fillId="0" borderId="34" xfId="0" applyFont="1" applyBorder="1" applyAlignment="1">
      <alignment horizontal="left" vertical="center"/>
    </xf>
    <xf numFmtId="0" fontId="33" fillId="0" borderId="34" xfId="0" applyFont="1" applyBorder="1" applyAlignment="1">
      <alignment horizontal="right" vertical="center"/>
    </xf>
    <xf numFmtId="177" fontId="35" fillId="0" borderId="34" xfId="0" applyNumberFormat="1" applyFont="1" applyBorder="1" applyAlignment="1">
      <alignment horizontal="center" vertical="center"/>
    </xf>
    <xf numFmtId="0" fontId="35" fillId="0" borderId="34" xfId="0" applyFont="1" applyBorder="1">
      <alignment vertical="center"/>
    </xf>
    <xf numFmtId="0" fontId="6" fillId="0" borderId="34" xfId="0" applyFont="1" applyBorder="1" applyAlignment="1">
      <alignment horizontal="left" vertical="top" indent="1"/>
    </xf>
    <xf numFmtId="0" fontId="47" fillId="0" borderId="35" xfId="0" applyFont="1" applyBorder="1" applyAlignment="1">
      <alignment vertical="top" wrapText="1"/>
    </xf>
    <xf numFmtId="0" fontId="48" fillId="0" borderId="36" xfId="0" applyFont="1" applyBorder="1" applyAlignment="1">
      <alignment horizontal="center" vertical="center" wrapText="1"/>
    </xf>
    <xf numFmtId="0" fontId="45" fillId="0" borderId="0" xfId="0" applyFont="1">
      <alignment vertical="center"/>
    </xf>
    <xf numFmtId="0" fontId="44" fillId="0" borderId="0" xfId="0" applyFont="1">
      <alignment vertical="center"/>
    </xf>
    <xf numFmtId="0" fontId="33" fillId="0" borderId="0" xfId="0" applyFont="1" applyAlignment="1">
      <alignment horizontal="right" vertical="center"/>
    </xf>
    <xf numFmtId="0" fontId="9" fillId="0" borderId="38" xfId="0" applyFont="1" applyBorder="1" applyAlignment="1">
      <alignment horizontal="center" vertical="center"/>
    </xf>
    <xf numFmtId="0" fontId="26" fillId="0" borderId="0" xfId="0" applyFont="1">
      <alignment vertical="center"/>
    </xf>
    <xf numFmtId="0" fontId="0" fillId="0" borderId="0" xfId="0" applyAlignment="1">
      <alignment horizontal="left" vertical="center"/>
    </xf>
    <xf numFmtId="0" fontId="16" fillId="0" borderId="0" xfId="0" applyFont="1" applyAlignment="1">
      <alignment vertical="center" wrapText="1"/>
    </xf>
    <xf numFmtId="0" fontId="35" fillId="0" borderId="0" xfId="0" applyFont="1" applyAlignment="1">
      <alignment vertical="center" wrapText="1"/>
    </xf>
    <xf numFmtId="0" fontId="52" fillId="0" borderId="0" xfId="0" applyFont="1" applyAlignment="1">
      <alignment vertical="center" wrapText="1"/>
    </xf>
    <xf numFmtId="0" fontId="33" fillId="0" borderId="0" xfId="0" applyFont="1">
      <alignment vertical="center"/>
    </xf>
    <xf numFmtId="0" fontId="55" fillId="0" borderId="0" xfId="0" applyFont="1" applyAlignment="1">
      <alignment horizontal="center" vertical="center"/>
    </xf>
    <xf numFmtId="0" fontId="28" fillId="0" borderId="0" xfId="0" applyFont="1" applyAlignment="1">
      <alignment horizontal="center" vertical="center"/>
    </xf>
    <xf numFmtId="177" fontId="35" fillId="0" borderId="0" xfId="0" applyNumberFormat="1" applyFont="1" applyAlignment="1">
      <alignment vertical="center" shrinkToFit="1"/>
    </xf>
    <xf numFmtId="0" fontId="42" fillId="0" borderId="0" xfId="0" applyFont="1" applyAlignment="1">
      <alignment horizontal="center" vertical="center"/>
    </xf>
    <xf numFmtId="0" fontId="56" fillId="0" borderId="0" xfId="0" applyFont="1">
      <alignment vertical="center"/>
    </xf>
    <xf numFmtId="177" fontId="35" fillId="0" borderId="0" xfId="0" applyNumberFormat="1" applyFont="1">
      <alignment vertical="center"/>
    </xf>
    <xf numFmtId="0" fontId="57" fillId="0" borderId="0" xfId="0" applyFont="1" applyAlignment="1">
      <alignment vertical="top" wrapText="1"/>
    </xf>
    <xf numFmtId="179" fontId="33" fillId="11" borderId="60" xfId="0" applyNumberFormat="1" applyFont="1" applyFill="1" applyBorder="1">
      <alignment vertical="center"/>
    </xf>
    <xf numFmtId="0" fontId="33" fillId="0" borderId="0" xfId="0" applyFont="1" applyAlignment="1">
      <alignment vertical="center" shrinkToFit="1"/>
    </xf>
    <xf numFmtId="38" fontId="33" fillId="11" borderId="65" xfId="0" applyNumberFormat="1" applyFont="1" applyFill="1" applyBorder="1" applyAlignment="1">
      <alignment horizontal="center" vertical="center"/>
    </xf>
    <xf numFmtId="38" fontId="33" fillId="11" borderId="69" xfId="0" applyNumberFormat="1" applyFont="1" applyFill="1" applyBorder="1" applyAlignment="1">
      <alignment horizontal="center" vertical="center"/>
    </xf>
    <xf numFmtId="0" fontId="62" fillId="0" borderId="0" xfId="0" applyFont="1">
      <alignment vertical="center"/>
    </xf>
    <xf numFmtId="0" fontId="63" fillId="0" borderId="0" xfId="0" applyFont="1">
      <alignment vertical="center"/>
    </xf>
    <xf numFmtId="0" fontId="8" fillId="0" borderId="89" xfId="0" quotePrefix="1" applyFont="1" applyBorder="1" applyAlignment="1" applyProtection="1">
      <alignment vertical="center" shrinkToFit="1"/>
      <protection locked="0"/>
    </xf>
    <xf numFmtId="0" fontId="8" fillId="0" borderId="90" xfId="0" applyFont="1" applyBorder="1" applyAlignment="1" applyProtection="1">
      <alignment horizontal="left" vertical="center" shrinkToFit="1"/>
      <protection locked="0"/>
    </xf>
    <xf numFmtId="181" fontId="8" fillId="0" borderId="91" xfId="0" applyNumberFormat="1" applyFont="1" applyBorder="1" applyAlignment="1" applyProtection="1">
      <alignment vertical="center" shrinkToFit="1"/>
      <protection locked="0"/>
    </xf>
    <xf numFmtId="38" fontId="8" fillId="0" borderId="90" xfId="5" applyFont="1" applyBorder="1" applyAlignment="1" applyProtection="1">
      <alignment vertical="center" shrinkToFit="1"/>
      <protection locked="0"/>
    </xf>
    <xf numFmtId="38" fontId="8" fillId="0" borderId="92" xfId="5" applyFont="1" applyBorder="1" applyAlignment="1" applyProtection="1">
      <alignment vertical="center" shrinkToFit="1"/>
      <protection locked="0"/>
    </xf>
    <xf numFmtId="38" fontId="8" fillId="0" borderId="89" xfId="5" applyFont="1" applyFill="1" applyBorder="1" applyAlignment="1" applyProtection="1">
      <alignment vertical="center" shrinkToFit="1"/>
      <protection locked="0"/>
    </xf>
    <xf numFmtId="0" fontId="8" fillId="0" borderId="98" xfId="0" applyFont="1" applyBorder="1" applyAlignment="1" applyProtection="1">
      <alignment vertical="center" shrinkToFit="1"/>
      <protection locked="0"/>
    </xf>
    <xf numFmtId="0" fontId="8" fillId="0" borderId="1" xfId="0" applyFont="1" applyBorder="1" applyAlignment="1" applyProtection="1">
      <alignment horizontal="left" vertical="center" shrinkToFit="1"/>
      <protection locked="0"/>
    </xf>
    <xf numFmtId="181" fontId="8" fillId="0" borderId="2" xfId="0" applyNumberFormat="1" applyFont="1" applyBorder="1" applyAlignment="1" applyProtection="1">
      <alignment vertical="center" shrinkToFit="1"/>
      <protection locked="0"/>
    </xf>
    <xf numFmtId="38" fontId="8" fillId="0" borderId="1" xfId="5" applyFont="1" applyBorder="1" applyAlignment="1" applyProtection="1">
      <alignment vertical="center" shrinkToFit="1"/>
      <protection locked="0"/>
    </xf>
    <xf numFmtId="38" fontId="8" fillId="0" borderId="99" xfId="5" applyFont="1" applyBorder="1" applyAlignment="1" applyProtection="1">
      <alignment vertical="center" shrinkToFit="1"/>
      <protection locked="0"/>
    </xf>
    <xf numFmtId="38" fontId="8" fillId="0" borderId="98" xfId="5" applyFont="1" applyFill="1" applyBorder="1" applyAlignment="1" applyProtection="1">
      <alignment vertical="center" shrinkToFit="1"/>
      <protection locked="0"/>
    </xf>
    <xf numFmtId="38" fontId="8" fillId="0" borderId="106" xfId="5" applyFont="1" applyBorder="1" applyAlignment="1" applyProtection="1">
      <alignment vertical="center" shrinkToFit="1"/>
      <protection locked="0"/>
    </xf>
    <xf numFmtId="0" fontId="8" fillId="0" borderId="109" xfId="0" applyFont="1" applyBorder="1" applyAlignment="1" applyProtection="1">
      <alignment vertical="center" shrinkToFit="1"/>
      <protection locked="0"/>
    </xf>
    <xf numFmtId="0" fontId="8" fillId="0" borderId="82" xfId="0" applyFont="1" applyBorder="1" applyAlignment="1" applyProtection="1">
      <alignment horizontal="left" vertical="center" shrinkToFit="1"/>
      <protection locked="0"/>
    </xf>
    <xf numFmtId="181" fontId="8" fillId="0" borderId="40" xfId="0" applyNumberFormat="1" applyFont="1" applyBorder="1" applyAlignment="1" applyProtection="1">
      <alignment vertical="center" shrinkToFit="1"/>
      <protection locked="0"/>
    </xf>
    <xf numFmtId="38" fontId="8" fillId="0" borderId="82" xfId="5" applyFont="1" applyBorder="1" applyAlignment="1" applyProtection="1">
      <alignment vertical="center" shrinkToFit="1"/>
      <protection locked="0"/>
    </xf>
    <xf numFmtId="38" fontId="8" fillId="0" borderId="110" xfId="5" applyFont="1" applyBorder="1" applyAlignment="1" applyProtection="1">
      <alignment vertical="center" shrinkToFit="1"/>
      <protection locked="0"/>
    </xf>
    <xf numFmtId="38" fontId="8" fillId="0" borderId="112" xfId="5" applyFont="1" applyFill="1" applyBorder="1" applyAlignment="1" applyProtection="1">
      <alignment vertical="center" shrinkToFit="1"/>
      <protection locked="0"/>
    </xf>
    <xf numFmtId="177" fontId="35" fillId="0" borderId="0" xfId="0" applyNumberFormat="1" applyFont="1" applyAlignment="1">
      <alignment horizontal="center" vertical="center"/>
    </xf>
    <xf numFmtId="180" fontId="8" fillId="0" borderId="131" xfId="0" applyNumberFormat="1" applyFont="1" applyBorder="1" applyAlignment="1" applyProtection="1">
      <alignment vertical="center" shrinkToFit="1"/>
      <protection locked="0"/>
    </xf>
    <xf numFmtId="180" fontId="8" fillId="0" borderId="132" xfId="0" applyNumberFormat="1" applyFont="1" applyBorder="1" applyAlignment="1" applyProtection="1">
      <alignment vertical="center" shrinkToFit="1"/>
      <protection locked="0"/>
    </xf>
    <xf numFmtId="180" fontId="8" fillId="0" borderId="133" xfId="0" applyNumberFormat="1" applyFont="1" applyBorder="1" applyAlignment="1" applyProtection="1">
      <alignment vertical="center" shrinkToFit="1"/>
      <protection locked="0"/>
    </xf>
    <xf numFmtId="0" fontId="77" fillId="0" borderId="0" xfId="1" applyFont="1"/>
    <xf numFmtId="38" fontId="78" fillId="0" borderId="0" xfId="4" applyFont="1" applyFill="1" applyAlignment="1">
      <alignment horizontal="center" vertical="center"/>
    </xf>
    <xf numFmtId="38" fontId="78" fillId="0" borderId="0" xfId="4" applyFont="1" applyFill="1" applyAlignment="1">
      <alignment horizontal="right" vertical="center"/>
    </xf>
    <xf numFmtId="0" fontId="77" fillId="0" borderId="0" xfId="1" applyFont="1" applyAlignment="1">
      <alignment vertical="center"/>
    </xf>
    <xf numFmtId="0" fontId="77" fillId="0" borderId="0" xfId="1" applyFont="1" applyAlignment="1">
      <alignment horizontal="center"/>
    </xf>
    <xf numFmtId="0" fontId="79" fillId="0" borderId="0" xfId="1" applyFont="1" applyAlignment="1">
      <alignment horizontal="right"/>
    </xf>
    <xf numFmtId="0" fontId="77" fillId="0" borderId="0" xfId="1" applyFont="1" applyAlignment="1">
      <alignment horizontal="right"/>
    </xf>
    <xf numFmtId="0" fontId="77" fillId="0" borderId="0" xfId="1" applyFont="1" applyAlignment="1">
      <alignment wrapText="1"/>
    </xf>
    <xf numFmtId="0" fontId="77" fillId="0" borderId="0" xfId="1" applyFont="1" applyAlignment="1">
      <alignment horizontal="center" vertical="center"/>
    </xf>
    <xf numFmtId="0" fontId="77" fillId="0" borderId="0" xfId="1" applyFont="1" applyAlignment="1">
      <alignment vertical="center" wrapText="1"/>
    </xf>
    <xf numFmtId="2" fontId="77" fillId="0" borderId="0" xfId="2" applyNumberFormat="1" applyFont="1" applyFill="1" applyBorder="1" applyAlignment="1">
      <alignment horizontal="center" vertical="center"/>
    </xf>
    <xf numFmtId="0" fontId="77" fillId="0" borderId="2" xfId="1" applyFont="1" applyBorder="1" applyAlignment="1">
      <alignment horizontal="center"/>
    </xf>
    <xf numFmtId="0" fontId="77" fillId="2" borderId="4" xfId="1" applyFont="1" applyFill="1" applyBorder="1"/>
    <xf numFmtId="0" fontId="77" fillId="0" borderId="3" xfId="1" applyFont="1" applyBorder="1" applyAlignment="1">
      <alignment horizontal="center"/>
    </xf>
    <xf numFmtId="0" fontId="81" fillId="0" borderId="5" xfId="1" applyFont="1" applyBorder="1"/>
    <xf numFmtId="0" fontId="77" fillId="0" borderId="5" xfId="1" applyFont="1" applyBorder="1"/>
    <xf numFmtId="0" fontId="81" fillId="0" borderId="0" xfId="1" applyFont="1" applyAlignment="1">
      <alignment horizontal="right" vertical="center"/>
    </xf>
    <xf numFmtId="0" fontId="81" fillId="0" borderId="5" xfId="1" applyFont="1" applyBorder="1" applyAlignment="1">
      <alignment horizontal="right"/>
    </xf>
    <xf numFmtId="38" fontId="77" fillId="0" borderId="0" xfId="3" applyFont="1" applyFill="1" applyBorder="1" applyAlignment="1">
      <alignment vertical="center"/>
    </xf>
    <xf numFmtId="0" fontId="77" fillId="0" borderId="0" xfId="1" applyFont="1" applyAlignment="1">
      <alignment vertical="center" shrinkToFit="1"/>
    </xf>
    <xf numFmtId="0" fontId="77" fillId="0" borderId="0" xfId="1" applyFont="1" applyAlignment="1">
      <alignment vertical="top"/>
    </xf>
    <xf numFmtId="38" fontId="8" fillId="0" borderId="42" xfId="5" applyFont="1" applyBorder="1" applyAlignment="1" applyProtection="1">
      <alignment vertical="center" shrinkToFit="1"/>
    </xf>
    <xf numFmtId="38" fontId="8" fillId="0" borderId="2" xfId="5" applyFont="1" applyBorder="1" applyAlignment="1" applyProtection="1">
      <alignment vertical="center" shrinkToFit="1"/>
    </xf>
    <xf numFmtId="38" fontId="8" fillId="0" borderId="98" xfId="5" applyFont="1" applyBorder="1" applyAlignment="1" applyProtection="1">
      <alignment vertical="center" shrinkToFit="1"/>
    </xf>
    <xf numFmtId="38" fontId="8" fillId="0" borderId="111" xfId="5" applyFont="1" applyBorder="1" applyAlignment="1" applyProtection="1">
      <alignment vertical="center" shrinkToFit="1"/>
    </xf>
    <xf numFmtId="179" fontId="8" fillId="0" borderId="93" xfId="5" applyNumberFormat="1" applyFont="1" applyBorder="1" applyAlignment="1" applyProtection="1">
      <alignment vertical="center" shrinkToFit="1"/>
    </xf>
    <xf numFmtId="176" fontId="35" fillId="0" borderId="94" xfId="5" applyNumberFormat="1" applyFont="1" applyBorder="1" applyAlignment="1" applyProtection="1">
      <alignment vertical="center" shrinkToFit="1"/>
    </xf>
    <xf numFmtId="176" fontId="35" fillId="0" borderId="1" xfId="5" applyNumberFormat="1" applyFont="1" applyBorder="1" applyAlignment="1" applyProtection="1">
      <alignment vertical="center" shrinkToFit="1"/>
    </xf>
    <xf numFmtId="38" fontId="8" fillId="0" borderId="40" xfId="5" applyFont="1" applyBorder="1" applyAlignment="1" applyProtection="1">
      <alignment vertical="center" shrinkToFit="1"/>
    </xf>
    <xf numFmtId="179" fontId="8" fillId="0" borderId="78" xfId="5" applyNumberFormat="1" applyFont="1" applyBorder="1" applyAlignment="1" applyProtection="1">
      <alignment vertical="center" shrinkToFit="1"/>
    </xf>
    <xf numFmtId="176" fontId="35" fillId="0" borderId="113" xfId="5" applyNumberFormat="1" applyFont="1" applyBorder="1" applyAlignment="1" applyProtection="1">
      <alignment vertical="center" shrinkToFit="1"/>
    </xf>
    <xf numFmtId="176" fontId="35" fillId="0" borderId="114" xfId="5" applyNumberFormat="1" applyFont="1" applyBorder="1" applyAlignment="1" applyProtection="1">
      <alignment vertical="center" shrinkToFit="1"/>
    </xf>
    <xf numFmtId="182" fontId="26" fillId="0" borderId="84" xfId="5" applyNumberFormat="1" applyFont="1" applyBorder="1" applyAlignment="1" applyProtection="1">
      <alignment vertical="center" shrinkToFit="1"/>
    </xf>
    <xf numFmtId="38" fontId="62" fillId="0" borderId="0" xfId="5" applyFont="1" applyBorder="1" applyProtection="1">
      <alignment vertical="center"/>
    </xf>
    <xf numFmtId="0" fontId="0" fillId="0" borderId="0" xfId="0" applyAlignment="1">
      <alignment horizontal="center" vertical="center"/>
    </xf>
    <xf numFmtId="0" fontId="24" fillId="0" borderId="20" xfId="0" applyFont="1" applyBorder="1" applyAlignment="1" applyProtection="1">
      <alignment horizontal="center" vertical="center"/>
      <protection locked="0"/>
    </xf>
    <xf numFmtId="0" fontId="28" fillId="0" borderId="20"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42" fillId="0" borderId="20" xfId="0" applyFont="1" applyBorder="1" applyAlignment="1" applyProtection="1">
      <alignment horizontal="center" vertical="center"/>
      <protection locked="0"/>
    </xf>
    <xf numFmtId="0" fontId="0" fillId="0" borderId="18" xfId="0" applyBorder="1">
      <alignment vertical="center"/>
    </xf>
    <xf numFmtId="0" fontId="13" fillId="3" borderId="0" xfId="0" applyFont="1" applyFill="1" applyAlignment="1">
      <alignment horizontal="left" vertical="center"/>
    </xf>
    <xf numFmtId="0" fontId="14" fillId="3" borderId="0" xfId="0" applyFont="1" applyFill="1" applyAlignment="1">
      <alignment horizontal="left" vertical="center"/>
    </xf>
    <xf numFmtId="0" fontId="12" fillId="3" borderId="0" xfId="0" applyFont="1" applyFill="1" applyAlignment="1">
      <alignment horizontal="left" vertical="center"/>
    </xf>
    <xf numFmtId="0" fontId="25" fillId="3" borderId="0" xfId="0" applyFont="1" applyFill="1" applyAlignment="1">
      <alignment horizontal="left" vertical="center"/>
    </xf>
    <xf numFmtId="0" fontId="53" fillId="0" borderId="18" xfId="0" applyFont="1" applyBorder="1" applyAlignment="1">
      <alignment horizontal="center" vertical="center"/>
    </xf>
    <xf numFmtId="0" fontId="12" fillId="0" borderId="46" xfId="0" applyFont="1" applyBorder="1" applyAlignment="1">
      <alignment horizontal="left" vertical="center"/>
    </xf>
    <xf numFmtId="0" fontId="12" fillId="0" borderId="49" xfId="0" applyFont="1" applyBorder="1" applyAlignment="1">
      <alignment horizontal="left" vertical="center"/>
    </xf>
    <xf numFmtId="0" fontId="25" fillId="0" borderId="46" xfId="0" applyFont="1" applyBorder="1" applyAlignment="1">
      <alignment horizontal="left" vertical="center"/>
    </xf>
    <xf numFmtId="0" fontId="0" fillId="0" borderId="3" xfId="0" applyBorder="1" applyAlignment="1">
      <alignment horizontal="left" vertical="center"/>
    </xf>
    <xf numFmtId="0" fontId="25" fillId="0" borderId="3" xfId="0" applyFont="1" applyBorder="1" applyAlignment="1">
      <alignment horizontal="left" vertical="center"/>
    </xf>
    <xf numFmtId="178" fontId="35" fillId="3" borderId="0" xfId="0" applyNumberFormat="1" applyFont="1" applyFill="1" applyAlignment="1">
      <alignment horizontal="center" vertical="center"/>
    </xf>
    <xf numFmtId="0" fontId="12" fillId="0" borderId="61" xfId="0" applyFont="1" applyBorder="1" applyAlignment="1">
      <alignment horizontal="left" vertical="center"/>
    </xf>
    <xf numFmtId="0" fontId="12" fillId="0" borderId="62" xfId="0" applyFont="1" applyBorder="1" applyAlignment="1">
      <alignment horizontal="left" vertical="center"/>
    </xf>
    <xf numFmtId="0" fontId="0" fillId="0" borderId="66" xfId="0" applyBorder="1">
      <alignment vertical="center"/>
    </xf>
    <xf numFmtId="0" fontId="0" fillId="0" borderId="71" xfId="0" applyBorder="1">
      <alignment vertical="center"/>
    </xf>
    <xf numFmtId="0" fontId="41" fillId="0" borderId="0" xfId="0" applyFont="1">
      <alignment vertical="center"/>
    </xf>
    <xf numFmtId="0" fontId="57" fillId="0" borderId="75" xfId="0" applyFont="1" applyBorder="1">
      <alignment vertical="center"/>
    </xf>
    <xf numFmtId="0" fontId="57" fillId="0" borderId="0" xfId="0" applyFont="1">
      <alignment vertical="center"/>
    </xf>
    <xf numFmtId="0" fontId="35" fillId="0" borderId="0" xfId="0" applyFont="1" applyAlignment="1">
      <alignment horizontal="center" vertical="center" wrapText="1"/>
    </xf>
    <xf numFmtId="0" fontId="33" fillId="0" borderId="0" xfId="0" applyFont="1" applyAlignment="1">
      <alignment horizontal="center" vertical="center"/>
    </xf>
    <xf numFmtId="0" fontId="69" fillId="0" borderId="0" xfId="0" applyFont="1" applyAlignment="1">
      <alignment horizontal="center" vertical="center" wrapText="1"/>
    </xf>
    <xf numFmtId="0" fontId="35" fillId="0" borderId="0" xfId="0" applyFont="1" applyAlignment="1">
      <alignment horizontal="center" vertical="center"/>
    </xf>
    <xf numFmtId="0" fontId="8" fillId="0" borderId="18" xfId="0" applyFont="1" applyBorder="1" applyAlignment="1">
      <alignment horizontal="left" vertical="top" wrapText="1"/>
    </xf>
    <xf numFmtId="0" fontId="62" fillId="0" borderId="75" xfId="0" applyFont="1" applyBorder="1">
      <alignment vertical="center"/>
    </xf>
    <xf numFmtId="0" fontId="33" fillId="0" borderId="0" xfId="0" applyFont="1" applyAlignment="1">
      <alignment horizontal="left" vertical="center"/>
    </xf>
    <xf numFmtId="179" fontId="64" fillId="11" borderId="97" xfId="0" applyNumberFormat="1" applyFont="1" applyFill="1" applyBorder="1">
      <alignment vertical="center"/>
    </xf>
    <xf numFmtId="0" fontId="56" fillId="0" borderId="0" xfId="0" applyFont="1" applyAlignment="1">
      <alignment horizontal="right" vertical="center"/>
    </xf>
    <xf numFmtId="38" fontId="64" fillId="11" borderId="101" xfId="0" applyNumberFormat="1" applyFont="1" applyFill="1" applyBorder="1" applyAlignment="1">
      <alignment horizontal="center" vertical="center"/>
    </xf>
    <xf numFmtId="0" fontId="16" fillId="0" borderId="0" xfId="0" applyFont="1">
      <alignment vertical="center"/>
    </xf>
    <xf numFmtId="38" fontId="64" fillId="11" borderId="102" xfId="0" applyNumberFormat="1" applyFont="1" applyFill="1" applyBorder="1" applyAlignment="1">
      <alignment horizontal="center" vertical="center"/>
    </xf>
    <xf numFmtId="0" fontId="26" fillId="0" borderId="18" xfId="0" applyFont="1" applyBorder="1" applyAlignment="1">
      <alignment vertical="center" shrinkToFit="1"/>
    </xf>
    <xf numFmtId="0" fontId="26" fillId="0" borderId="75" xfId="0" applyFont="1" applyBorder="1" applyAlignment="1">
      <alignment vertical="center" shrinkToFit="1"/>
    </xf>
    <xf numFmtId="0" fontId="26" fillId="0" borderId="0" xfId="0" applyFont="1" applyAlignment="1">
      <alignment vertical="center" shrinkToFit="1"/>
    </xf>
    <xf numFmtId="0" fontId="57" fillId="0" borderId="5" xfId="0" applyFont="1" applyBorder="1" applyAlignment="1">
      <alignment vertical="center" shrinkToFit="1"/>
    </xf>
    <xf numFmtId="0" fontId="57" fillId="0" borderId="0" xfId="0" applyFont="1" applyAlignment="1">
      <alignment vertical="center" shrinkToFit="1"/>
    </xf>
    <xf numFmtId="0" fontId="62" fillId="0" borderId="0" xfId="0" applyFont="1" applyAlignment="1">
      <alignment vertical="center" wrapText="1"/>
    </xf>
    <xf numFmtId="0" fontId="64" fillId="0" borderId="3" xfId="0" applyFont="1" applyBorder="1" applyAlignment="1">
      <alignment horizontal="center" vertical="center" wrapText="1"/>
    </xf>
    <xf numFmtId="0" fontId="64" fillId="0" borderId="94" xfId="0" applyFont="1" applyBorder="1" applyAlignment="1">
      <alignment horizontal="center" vertical="center" wrapText="1"/>
    </xf>
    <xf numFmtId="0" fontId="26" fillId="0" borderId="18" xfId="0" applyFont="1" applyBorder="1" applyAlignment="1">
      <alignment horizontal="center" vertical="center" shrinkToFit="1"/>
    </xf>
    <xf numFmtId="0" fontId="62" fillId="6" borderId="40" xfId="0" applyFont="1" applyFill="1" applyBorder="1" applyAlignment="1">
      <alignment horizontal="center" vertical="center" wrapText="1"/>
    </xf>
    <xf numFmtId="179" fontId="26" fillId="0" borderId="18" xfId="0" applyNumberFormat="1" applyFont="1" applyBorder="1" applyAlignment="1">
      <alignment vertical="center" shrinkToFit="1"/>
    </xf>
    <xf numFmtId="0" fontId="67" fillId="0" borderId="64" xfId="0" applyFont="1" applyBorder="1" applyAlignment="1">
      <alignment horizontal="center" vertical="center" wrapText="1"/>
    </xf>
    <xf numFmtId="0" fontId="74" fillId="0" borderId="64" xfId="0" applyFont="1" applyBorder="1" applyAlignment="1">
      <alignment horizontal="center" vertical="center" wrapText="1"/>
    </xf>
    <xf numFmtId="0" fontId="64" fillId="0" borderId="107" xfId="0" applyFont="1" applyBorder="1" applyAlignment="1">
      <alignment horizontal="center" vertical="center" wrapText="1"/>
    </xf>
    <xf numFmtId="0" fontId="64" fillId="6" borderId="108" xfId="0" applyFont="1" applyFill="1" applyBorder="1" applyAlignment="1">
      <alignment horizontal="center" vertical="center" wrapText="1"/>
    </xf>
    <xf numFmtId="0" fontId="64" fillId="8" borderId="108" xfId="0" applyFont="1" applyFill="1" applyBorder="1" applyAlignment="1">
      <alignment horizontal="center" vertical="center" wrapText="1"/>
    </xf>
    <xf numFmtId="0" fontId="64" fillId="6" borderId="68" xfId="0" applyFont="1" applyFill="1" applyBorder="1" applyAlignment="1">
      <alignment horizontal="center" vertical="center" wrapText="1"/>
    </xf>
    <xf numFmtId="0" fontId="64" fillId="0" borderId="68" xfId="0" applyFont="1" applyBorder="1" applyAlignment="1">
      <alignment horizontal="center" vertical="center" wrapText="1"/>
    </xf>
    <xf numFmtId="0" fontId="75" fillId="0" borderId="86" xfId="0" applyFont="1" applyBorder="1" applyAlignment="1">
      <alignment horizontal="center" vertical="center" wrapText="1"/>
    </xf>
    <xf numFmtId="0" fontId="75" fillId="8" borderId="64" xfId="0" applyFont="1" applyFill="1" applyBorder="1" applyAlignment="1">
      <alignment horizontal="center" vertical="center" wrapText="1"/>
    </xf>
    <xf numFmtId="0" fontId="75" fillId="6" borderId="42" xfId="0" applyFont="1" applyFill="1" applyBorder="1" applyAlignment="1">
      <alignment horizontal="center" vertical="center" wrapText="1"/>
    </xf>
    <xf numFmtId="0" fontId="75" fillId="0" borderId="42" xfId="0" applyFont="1" applyBorder="1" applyAlignment="1">
      <alignment horizontal="center" vertical="center" wrapText="1"/>
    </xf>
    <xf numFmtId="0" fontId="75" fillId="0" borderId="69" xfId="0" applyFont="1" applyBorder="1" applyAlignment="1">
      <alignment horizontal="center" vertical="center" wrapText="1"/>
    </xf>
    <xf numFmtId="0" fontId="64" fillId="9" borderId="67" xfId="0" applyFont="1" applyFill="1" applyBorder="1" applyAlignment="1">
      <alignment horizontal="center" vertical="center" wrapText="1"/>
    </xf>
    <xf numFmtId="0" fontId="75" fillId="10" borderId="68" xfId="0" applyFont="1" applyFill="1" applyBorder="1" applyAlignment="1">
      <alignment horizontal="center" vertical="center" wrapText="1"/>
    </xf>
    <xf numFmtId="0" fontId="75" fillId="11" borderId="69" xfId="0" applyFont="1" applyFill="1" applyBorder="1" applyAlignment="1">
      <alignment horizontal="center" vertical="center" wrapText="1"/>
    </xf>
    <xf numFmtId="0" fontId="26" fillId="0" borderId="89" xfId="0" quotePrefix="1" applyFont="1" applyBorder="1" applyAlignment="1">
      <alignment vertical="center" shrinkToFit="1"/>
    </xf>
    <xf numFmtId="0" fontId="26" fillId="0" borderId="90" xfId="0" applyFont="1" applyBorder="1" applyAlignment="1">
      <alignment horizontal="left" vertical="center" shrinkToFit="1"/>
    </xf>
    <xf numFmtId="180" fontId="26" fillId="0" borderId="90" xfId="0" applyNumberFormat="1" applyFont="1" applyBorder="1" applyAlignment="1">
      <alignment vertical="center" shrinkToFit="1"/>
    </xf>
    <xf numFmtId="181" fontId="26" fillId="0" borderId="91" xfId="0" applyNumberFormat="1" applyFont="1" applyBorder="1" applyAlignment="1">
      <alignment vertical="center" shrinkToFit="1"/>
    </xf>
    <xf numFmtId="38" fontId="26" fillId="0" borderId="90" xfId="5" applyFont="1" applyBorder="1" applyAlignment="1" applyProtection="1">
      <alignment vertical="center" shrinkToFit="1"/>
    </xf>
    <xf numFmtId="38" fontId="26" fillId="0" borderId="92" xfId="5" applyFont="1" applyBorder="1" applyAlignment="1" applyProtection="1">
      <alignment vertical="center" shrinkToFit="1"/>
    </xf>
    <xf numFmtId="38" fontId="26" fillId="0" borderId="43" xfId="5" applyFont="1" applyBorder="1" applyAlignment="1" applyProtection="1">
      <alignment horizontal="right" vertical="center" shrinkToFit="1"/>
    </xf>
    <xf numFmtId="38" fontId="26" fillId="0" borderId="2" xfId="5" applyFont="1" applyBorder="1" applyAlignment="1" applyProtection="1">
      <alignment vertical="center" shrinkToFit="1"/>
    </xf>
    <xf numFmtId="38" fontId="26" fillId="0" borderId="89" xfId="5" applyFont="1" applyFill="1" applyBorder="1" applyAlignment="1" applyProtection="1">
      <alignment vertical="center" shrinkToFit="1"/>
    </xf>
    <xf numFmtId="179" fontId="26" fillId="0" borderId="93" xfId="5" applyNumberFormat="1" applyFont="1" applyBorder="1" applyAlignment="1" applyProtection="1">
      <alignment vertical="center" shrinkToFit="1"/>
    </xf>
    <xf numFmtId="176" fontId="33" fillId="0" borderId="94" xfId="5" applyNumberFormat="1" applyFont="1" applyBorder="1" applyAlignment="1" applyProtection="1">
      <alignment vertical="center" shrinkToFit="1"/>
    </xf>
    <xf numFmtId="176" fontId="33" fillId="0" borderId="1" xfId="5" applyNumberFormat="1" applyFont="1" applyBorder="1" applyAlignment="1" applyProtection="1">
      <alignment vertical="center" shrinkToFit="1"/>
    </xf>
    <xf numFmtId="176" fontId="33" fillId="0" borderId="93" xfId="0" applyNumberFormat="1" applyFont="1" applyBorder="1" applyAlignment="1">
      <alignment vertical="center" shrinkToFit="1"/>
    </xf>
    <xf numFmtId="179" fontId="33" fillId="0" borderId="3" xfId="0" applyNumberFormat="1" applyFont="1" applyBorder="1" applyAlignment="1">
      <alignment horizontal="center" vertical="center" shrinkToFit="1"/>
    </xf>
    <xf numFmtId="0" fontId="26" fillId="0" borderId="98" xfId="0" applyFont="1" applyBorder="1" applyAlignment="1">
      <alignment vertical="center" shrinkToFit="1"/>
    </xf>
    <xf numFmtId="0" fontId="26" fillId="0" borderId="1" xfId="0" applyFont="1" applyBorder="1" applyAlignment="1">
      <alignment horizontal="left" vertical="center" shrinkToFit="1"/>
    </xf>
    <xf numFmtId="180" fontId="26" fillId="0" borderId="1" xfId="0" applyNumberFormat="1" applyFont="1" applyBorder="1" applyAlignment="1">
      <alignment vertical="center" shrinkToFit="1"/>
    </xf>
    <xf numFmtId="181" fontId="26" fillId="0" borderId="2" xfId="0" applyNumberFormat="1" applyFont="1" applyBorder="1" applyAlignment="1">
      <alignment vertical="center" shrinkToFit="1"/>
    </xf>
    <xf numFmtId="38" fontId="26" fillId="0" borderId="1" xfId="5" applyFont="1" applyBorder="1" applyAlignment="1" applyProtection="1">
      <alignment vertical="center" shrinkToFit="1"/>
    </xf>
    <xf numFmtId="38" fontId="26" fillId="0" borderId="99" xfId="5" applyFont="1" applyBorder="1" applyAlignment="1" applyProtection="1">
      <alignment vertical="center" shrinkToFit="1"/>
    </xf>
    <xf numFmtId="38" fontId="26" fillId="0" borderId="98" xfId="5" applyFont="1" applyFill="1" applyBorder="1" applyAlignment="1" applyProtection="1">
      <alignment vertical="center" shrinkToFit="1"/>
    </xf>
    <xf numFmtId="181" fontId="26" fillId="6" borderId="2" xfId="0" applyNumberFormat="1" applyFont="1" applyFill="1" applyBorder="1" applyAlignment="1">
      <alignment vertical="center" shrinkToFit="1"/>
    </xf>
    <xf numFmtId="38" fontId="26" fillId="6" borderId="43" xfId="5" applyFont="1" applyFill="1" applyBorder="1" applyAlignment="1" applyProtection="1">
      <alignment horizontal="right" vertical="center" shrinkToFit="1"/>
    </xf>
    <xf numFmtId="38" fontId="26" fillId="0" borderId="106" xfId="5" applyFont="1" applyBorder="1" applyAlignment="1" applyProtection="1">
      <alignment vertical="center" shrinkToFit="1"/>
    </xf>
    <xf numFmtId="38" fontId="26" fillId="6" borderId="3" xfId="5" applyFont="1" applyFill="1" applyBorder="1" applyAlignment="1" applyProtection="1">
      <alignment horizontal="right" vertical="center" shrinkToFit="1"/>
    </xf>
    <xf numFmtId="176" fontId="33" fillId="0" borderId="1" xfId="5" applyNumberFormat="1" applyFont="1" applyFill="1" applyBorder="1" applyAlignment="1" applyProtection="1">
      <alignment vertical="center" shrinkToFit="1"/>
    </xf>
    <xf numFmtId="0" fontId="26" fillId="0" borderId="112" xfId="0" applyFont="1" applyBorder="1" applyAlignment="1">
      <alignment vertical="center" shrinkToFit="1"/>
    </xf>
    <xf numFmtId="0" fontId="26" fillId="0" borderId="120" xfId="0" applyFont="1" applyBorder="1" applyAlignment="1">
      <alignment horizontal="left" vertical="center" shrinkToFit="1"/>
    </xf>
    <xf numFmtId="180" fontId="26" fillId="0" borderId="120" xfId="0" applyNumberFormat="1" applyFont="1" applyBorder="1" applyAlignment="1">
      <alignment vertical="center" shrinkToFit="1"/>
    </xf>
    <xf numFmtId="181" fontId="26" fillId="0" borderId="121" xfId="0" applyNumberFormat="1" applyFont="1" applyBorder="1" applyAlignment="1">
      <alignment vertical="center" shrinkToFit="1"/>
    </xf>
    <xf numFmtId="38" fontId="26" fillId="0" borderId="120" xfId="5" applyFont="1" applyBorder="1" applyAlignment="1" applyProtection="1">
      <alignment vertical="center" shrinkToFit="1"/>
    </xf>
    <xf numFmtId="38" fontId="26" fillId="0" borderId="122" xfId="5" applyFont="1" applyBorder="1" applyAlignment="1" applyProtection="1">
      <alignment vertical="center" shrinkToFit="1"/>
    </xf>
    <xf numFmtId="38" fontId="26" fillId="0" borderId="123" xfId="5" applyFont="1" applyBorder="1" applyAlignment="1" applyProtection="1">
      <alignment horizontal="right" vertical="center" shrinkToFit="1"/>
    </xf>
    <xf numFmtId="38" fontId="26" fillId="0" borderId="124" xfId="5" applyFont="1" applyBorder="1" applyAlignment="1" applyProtection="1">
      <alignment vertical="center" shrinkToFit="1"/>
    </xf>
    <xf numFmtId="38" fontId="26" fillId="0" borderId="112" xfId="5" applyFont="1" applyFill="1" applyBorder="1" applyAlignment="1" applyProtection="1">
      <alignment vertical="center" shrinkToFit="1"/>
    </xf>
    <xf numFmtId="179" fontId="26" fillId="0" borderId="115" xfId="5" applyNumberFormat="1" applyFont="1" applyBorder="1" applyAlignment="1" applyProtection="1">
      <alignment vertical="center" shrinkToFit="1"/>
    </xf>
    <xf numFmtId="176" fontId="33" fillId="0" borderId="113" xfId="5" applyNumberFormat="1" applyFont="1" applyBorder="1" applyAlignment="1" applyProtection="1">
      <alignment vertical="center" shrinkToFit="1"/>
    </xf>
    <xf numFmtId="176" fontId="33" fillId="0" borderId="114" xfId="5" applyNumberFormat="1" applyFont="1" applyBorder="1" applyAlignment="1" applyProtection="1">
      <alignment vertical="center" shrinkToFit="1"/>
    </xf>
    <xf numFmtId="176" fontId="33" fillId="0" borderId="115" xfId="0" applyNumberFormat="1" applyFont="1" applyBorder="1" applyAlignment="1">
      <alignment vertical="center" shrinkToFit="1"/>
    </xf>
    <xf numFmtId="182" fontId="62" fillId="0" borderId="68" xfId="0" applyNumberFormat="1" applyFont="1" applyBorder="1">
      <alignment vertical="center"/>
    </xf>
    <xf numFmtId="0" fontId="62" fillId="0" borderId="7" xfId="0" applyFont="1" applyBorder="1" applyAlignment="1">
      <alignment horizontal="center" vertical="center"/>
    </xf>
    <xf numFmtId="38" fontId="62" fillId="0" borderId="0" xfId="0" applyNumberFormat="1" applyFont="1">
      <alignment vertical="center"/>
    </xf>
    <xf numFmtId="38" fontId="62" fillId="0" borderId="9" xfId="0" applyNumberFormat="1" applyFont="1" applyBorder="1">
      <alignment vertical="center"/>
    </xf>
    <xf numFmtId="183" fontId="65" fillId="0" borderId="127" xfId="0" applyNumberFormat="1" applyFont="1" applyBorder="1">
      <alignment vertical="center"/>
    </xf>
    <xf numFmtId="179" fontId="0" fillId="0" borderId="18" xfId="0" applyNumberFormat="1" applyBorder="1">
      <alignment vertical="center"/>
    </xf>
    <xf numFmtId="0" fontId="0" fillId="0" borderId="75" xfId="0" applyBorder="1">
      <alignment vertical="center"/>
    </xf>
    <xf numFmtId="179" fontId="0" fillId="0" borderId="0" xfId="0" applyNumberFormat="1">
      <alignment vertical="center"/>
    </xf>
    <xf numFmtId="38" fontId="0" fillId="0" borderId="0" xfId="0" applyNumberFormat="1" applyAlignment="1">
      <alignment horizontal="center" vertical="center"/>
    </xf>
    <xf numFmtId="179" fontId="35" fillId="0" borderId="0" xfId="0" applyNumberFormat="1" applyFont="1">
      <alignment vertical="center"/>
    </xf>
    <xf numFmtId="38" fontId="0" fillId="0" borderId="0" xfId="0" applyNumberFormat="1">
      <alignment vertical="center"/>
    </xf>
    <xf numFmtId="0" fontId="9" fillId="0" borderId="0" xfId="0" applyFont="1">
      <alignment vertical="center"/>
    </xf>
    <xf numFmtId="0" fontId="63" fillId="0" borderId="5" xfId="0" applyFont="1" applyBorder="1">
      <alignment vertical="center"/>
    </xf>
    <xf numFmtId="0" fontId="0" fillId="0" borderId="5" xfId="0" applyBorder="1">
      <alignment vertical="center"/>
    </xf>
    <xf numFmtId="0" fontId="0" fillId="0" borderId="5" xfId="0" applyBorder="1" applyAlignment="1">
      <alignment horizontal="left" vertical="center"/>
    </xf>
    <xf numFmtId="0" fontId="29" fillId="0" borderId="0" xfId="0" applyFont="1" applyAlignment="1">
      <alignment horizontal="center" vertical="center"/>
    </xf>
    <xf numFmtId="0" fontId="62" fillId="8" borderId="40" xfId="0" applyFont="1" applyFill="1" applyBorder="1" applyAlignment="1">
      <alignment horizontal="center" vertical="center" wrapText="1"/>
    </xf>
    <xf numFmtId="0" fontId="34" fillId="0" borderId="64" xfId="0" applyFont="1" applyBorder="1" applyAlignment="1">
      <alignment horizontal="center" vertical="center" wrapText="1"/>
    </xf>
    <xf numFmtId="0" fontId="34" fillId="6" borderId="7" xfId="0" applyFont="1" applyFill="1" applyBorder="1" applyAlignment="1">
      <alignment horizontal="center" vertical="center" wrapText="1"/>
    </xf>
    <xf numFmtId="0" fontId="34" fillId="8" borderId="64" xfId="0" applyFont="1" applyFill="1" applyBorder="1" applyAlignment="1">
      <alignment horizontal="center" vertical="center" wrapText="1"/>
    </xf>
    <xf numFmtId="0" fontId="34" fillId="6" borderId="68" xfId="0" applyFont="1" applyFill="1" applyBorder="1" applyAlignment="1">
      <alignment horizontal="center" vertical="center" wrapText="1"/>
    </xf>
    <xf numFmtId="0" fontId="34" fillId="0" borderId="42" xfId="0" applyFont="1" applyBorder="1" applyAlignment="1">
      <alignment horizontal="center" vertical="center" wrapText="1"/>
    </xf>
    <xf numFmtId="0" fontId="34" fillId="6" borderId="42" xfId="0" applyFont="1" applyFill="1" applyBorder="1" applyAlignment="1">
      <alignment horizontal="center" vertical="center" wrapText="1"/>
    </xf>
    <xf numFmtId="0" fontId="34" fillId="0" borderId="68" xfId="0" applyFont="1" applyBorder="1" applyAlignment="1">
      <alignment horizontal="center" vertical="center" wrapText="1"/>
    </xf>
    <xf numFmtId="0" fontId="34" fillId="0" borderId="69" xfId="0" applyFont="1" applyBorder="1" applyAlignment="1">
      <alignment horizontal="center" vertical="center" wrapText="1"/>
    </xf>
    <xf numFmtId="0" fontId="34" fillId="9" borderId="67" xfId="0" applyFont="1" applyFill="1" applyBorder="1" applyAlignment="1">
      <alignment horizontal="center" vertical="center" wrapText="1"/>
    </xf>
    <xf numFmtId="0" fontId="34" fillId="10" borderId="68" xfId="0" applyFont="1" applyFill="1" applyBorder="1" applyAlignment="1">
      <alignment horizontal="center" vertical="center" wrapText="1"/>
    </xf>
    <xf numFmtId="0" fontId="34" fillId="11" borderId="69" xfId="0" applyFont="1" applyFill="1" applyBorder="1" applyAlignment="1">
      <alignment horizontal="center" vertical="center" wrapText="1"/>
    </xf>
    <xf numFmtId="0" fontId="57" fillId="0" borderId="0" xfId="0" applyFont="1" applyAlignment="1">
      <alignment horizontal="center" vertical="center"/>
    </xf>
    <xf numFmtId="0" fontId="64" fillId="0" borderId="0" xfId="0" applyFont="1">
      <alignment vertical="center"/>
    </xf>
    <xf numFmtId="0" fontId="64" fillId="0" borderId="0" xfId="0" applyFont="1" applyAlignment="1">
      <alignment vertical="center" wrapText="1"/>
    </xf>
    <xf numFmtId="179" fontId="64" fillId="0" borderId="0" xfId="0" applyNumberFormat="1" applyFont="1">
      <alignment vertical="center"/>
    </xf>
    <xf numFmtId="179" fontId="33" fillId="0" borderId="0" xfId="0" applyNumberFormat="1" applyFont="1" applyAlignment="1">
      <alignment vertical="center" shrinkToFit="1"/>
    </xf>
    <xf numFmtId="182" fontId="26" fillId="0" borderId="116" xfId="0" applyNumberFormat="1" applyFont="1" applyBorder="1">
      <alignment vertical="center"/>
    </xf>
    <xf numFmtId="0" fontId="62" fillId="0" borderId="116" xfId="0" applyFont="1" applyBorder="1" applyAlignment="1">
      <alignment horizontal="center" vertical="center"/>
    </xf>
    <xf numFmtId="0" fontId="62" fillId="0" borderId="116" xfId="0" applyFont="1" applyBorder="1">
      <alignment vertical="center"/>
    </xf>
    <xf numFmtId="0" fontId="62" fillId="0" borderId="116" xfId="0" applyFont="1" applyBorder="1" applyAlignment="1">
      <alignment horizontal="right" vertical="center"/>
    </xf>
    <xf numFmtId="0" fontId="62" fillId="0" borderId="0" xfId="0" applyFont="1" applyAlignment="1">
      <alignment horizontal="right" vertical="center"/>
    </xf>
    <xf numFmtId="0" fontId="62" fillId="0" borderId="0" xfId="0" applyFont="1" applyAlignment="1">
      <alignment horizontal="center" vertical="center"/>
    </xf>
    <xf numFmtId="0" fontId="76" fillId="0" borderId="0" xfId="0" applyFont="1">
      <alignment vertical="center"/>
    </xf>
    <xf numFmtId="0" fontId="62" fillId="0" borderId="0" xfId="0" applyFont="1" applyAlignment="1">
      <alignment horizontal="left" vertical="center"/>
    </xf>
    <xf numFmtId="180" fontId="62" fillId="0" borderId="0" xfId="0" applyNumberFormat="1" applyFont="1" applyAlignment="1">
      <alignment horizontal="right" vertical="center"/>
    </xf>
    <xf numFmtId="181" fontId="62" fillId="0" borderId="0" xfId="0" applyNumberFormat="1" applyFont="1">
      <alignment vertical="center"/>
    </xf>
    <xf numFmtId="38" fontId="62" fillId="0" borderId="0" xfId="5" applyFont="1" applyFill="1" applyBorder="1" applyProtection="1">
      <alignment vertical="center"/>
    </xf>
    <xf numFmtId="0" fontId="62" fillId="0" borderId="0" xfId="0" applyFont="1" applyAlignment="1">
      <alignment horizontal="right" vertical="center" wrapText="1"/>
    </xf>
    <xf numFmtId="179" fontId="62" fillId="0" borderId="0" xfId="5" applyNumberFormat="1" applyFont="1" applyFill="1" applyBorder="1" applyProtection="1">
      <alignment vertical="center"/>
    </xf>
    <xf numFmtId="38" fontId="64" fillId="0" borderId="0" xfId="5" applyFont="1" applyFill="1" applyBorder="1" applyProtection="1">
      <alignment vertical="center"/>
    </xf>
    <xf numFmtId="38" fontId="64" fillId="0" borderId="0" xfId="0" applyNumberFormat="1" applyFont="1" applyAlignment="1">
      <alignment horizontal="center" vertical="center"/>
    </xf>
    <xf numFmtId="182" fontId="62" fillId="0" borderId="0" xfId="0" applyNumberFormat="1" applyFont="1">
      <alignment vertical="center"/>
    </xf>
    <xf numFmtId="179" fontId="0" fillId="0" borderId="0" xfId="0" applyNumberFormat="1" applyAlignment="1">
      <alignment horizontal="left" vertical="center"/>
    </xf>
    <xf numFmtId="38" fontId="0" fillId="0" borderId="0" xfId="0" applyNumberFormat="1" applyAlignment="1">
      <alignment horizontal="left" vertical="center"/>
    </xf>
    <xf numFmtId="179" fontId="35" fillId="0" borderId="0" xfId="0" applyNumberFormat="1" applyFont="1" applyAlignment="1">
      <alignment horizontal="left" vertical="center"/>
    </xf>
    <xf numFmtId="184" fontId="33" fillId="9" borderId="103" xfId="0" applyNumberFormat="1" applyFont="1" applyFill="1" applyBorder="1">
      <alignment vertical="center"/>
    </xf>
    <xf numFmtId="184" fontId="33" fillId="10" borderId="104" xfId="0" applyNumberFormat="1" applyFont="1" applyFill="1" applyBorder="1">
      <alignment vertical="center"/>
    </xf>
    <xf numFmtId="184" fontId="33" fillId="11" borderId="105" xfId="0" applyNumberFormat="1" applyFont="1" applyFill="1" applyBorder="1">
      <alignment vertical="center"/>
    </xf>
    <xf numFmtId="40" fontId="33" fillId="0" borderId="125" xfId="5" applyNumberFormat="1" applyFont="1" applyBorder="1" applyProtection="1">
      <alignment vertical="center"/>
    </xf>
    <xf numFmtId="40" fontId="33" fillId="0" borderId="126" xfId="5" applyNumberFormat="1" applyFont="1" applyBorder="1" applyProtection="1">
      <alignment vertical="center"/>
    </xf>
    <xf numFmtId="40" fontId="33" fillId="0" borderId="119" xfId="0" applyNumberFormat="1" applyFont="1" applyBorder="1">
      <alignment vertical="center"/>
    </xf>
    <xf numFmtId="40" fontId="33" fillId="0" borderId="117" xfId="5" applyNumberFormat="1" applyFont="1" applyBorder="1" applyProtection="1">
      <alignment vertical="center"/>
    </xf>
    <xf numFmtId="40" fontId="33" fillId="0" borderId="118" xfId="5" applyNumberFormat="1" applyFont="1" applyBorder="1" applyProtection="1">
      <alignment vertical="center"/>
    </xf>
    <xf numFmtId="184" fontId="33" fillId="9" borderId="72" xfId="0" applyNumberFormat="1" applyFont="1" applyFill="1" applyBorder="1">
      <alignment vertical="center"/>
    </xf>
    <xf numFmtId="184" fontId="33" fillId="10" borderId="73" xfId="0" applyNumberFormat="1" applyFont="1" applyFill="1" applyBorder="1">
      <alignment vertical="center"/>
    </xf>
    <xf numFmtId="184" fontId="33" fillId="11" borderId="74" xfId="0" applyNumberFormat="1" applyFont="1" applyFill="1" applyBorder="1">
      <alignment vertical="center"/>
    </xf>
    <xf numFmtId="176" fontId="35" fillId="0" borderId="93" xfId="0" applyNumberFormat="1" applyFont="1" applyBorder="1" applyAlignment="1">
      <alignment vertical="center" shrinkToFit="1"/>
    </xf>
    <xf numFmtId="176" fontId="35" fillId="0" borderId="115" xfId="0" applyNumberFormat="1" applyFont="1" applyBorder="1" applyAlignment="1">
      <alignment vertical="center" shrinkToFit="1"/>
    </xf>
    <xf numFmtId="38" fontId="62" fillId="0" borderId="6" xfId="0" applyNumberFormat="1" applyFont="1" applyBorder="1">
      <alignment vertical="center"/>
    </xf>
    <xf numFmtId="183" fontId="65" fillId="0" borderId="83" xfId="0" applyNumberFormat="1" applyFont="1" applyBorder="1">
      <alignment vertical="center"/>
    </xf>
    <xf numFmtId="179" fontId="33" fillId="0" borderId="29" xfId="0" applyNumberFormat="1" applyFont="1" applyBorder="1">
      <alignment vertical="center"/>
    </xf>
    <xf numFmtId="38" fontId="33" fillId="0" borderId="29" xfId="0" applyNumberFormat="1" applyFont="1" applyBorder="1" applyAlignment="1">
      <alignment horizontal="center" vertical="center"/>
    </xf>
    <xf numFmtId="40" fontId="33" fillId="0" borderId="129" xfId="0" applyNumberFormat="1" applyFont="1" applyBorder="1">
      <alignment vertical="center"/>
    </xf>
    <xf numFmtId="40" fontId="33" fillId="0" borderId="114" xfId="0" applyNumberFormat="1" applyFont="1" applyBorder="1">
      <alignment vertical="center"/>
    </xf>
    <xf numFmtId="40" fontId="33" fillId="0" borderId="130" xfId="0" applyNumberFormat="1" applyFont="1" applyBorder="1">
      <alignment vertical="center"/>
    </xf>
    <xf numFmtId="176" fontId="33" fillId="0" borderId="94" xfId="5" applyNumberFormat="1" applyFont="1" applyFill="1" applyBorder="1" applyAlignment="1" applyProtection="1">
      <alignment vertical="center" shrinkToFit="1"/>
    </xf>
    <xf numFmtId="0" fontId="77" fillId="0" borderId="0" xfId="1" applyFont="1" applyAlignment="1">
      <alignment vertical="center" wrapText="1"/>
    </xf>
    <xf numFmtId="0" fontId="77" fillId="0" borderId="0" xfId="1" applyFont="1" applyAlignment="1">
      <alignment horizontal="left" vertical="center"/>
    </xf>
    <xf numFmtId="0" fontId="77" fillId="0" borderId="0" xfId="1" applyFont="1" applyAlignment="1">
      <alignment horizontal="center"/>
    </xf>
    <xf numFmtId="0" fontId="77" fillId="0" borderId="0" xfId="1" applyFont="1" applyAlignment="1">
      <alignment wrapText="1"/>
    </xf>
    <xf numFmtId="0" fontId="77" fillId="0" borderId="0" xfId="1" applyFont="1" applyAlignment="1">
      <alignment horizontal="center" vertical="center"/>
    </xf>
    <xf numFmtId="0" fontId="77" fillId="0" borderId="0" xfId="1" applyFont="1" applyAlignment="1">
      <alignment horizontal="left" shrinkToFit="1"/>
    </xf>
    <xf numFmtId="0" fontId="77" fillId="0" borderId="4" xfId="1" applyFont="1" applyBorder="1" applyAlignment="1">
      <alignment horizontal="center"/>
    </xf>
    <xf numFmtId="0" fontId="77" fillId="0" borderId="1" xfId="1" applyFont="1" applyBorder="1" applyAlignment="1">
      <alignment horizontal="center" vertical="center" wrapText="1"/>
    </xf>
    <xf numFmtId="0" fontId="77" fillId="0" borderId="1" xfId="1" applyFont="1" applyBorder="1" applyAlignment="1">
      <alignment horizontal="center" vertical="center"/>
    </xf>
    <xf numFmtId="40" fontId="77" fillId="0" borderId="1" xfId="3" applyNumberFormat="1" applyFont="1" applyFill="1" applyBorder="1" applyAlignment="1">
      <alignment horizontal="center" vertical="center"/>
    </xf>
    <xf numFmtId="0" fontId="77" fillId="0" borderId="7" xfId="1" applyFont="1" applyBorder="1" applyAlignment="1">
      <alignment horizontal="left" vertical="center"/>
    </xf>
    <xf numFmtId="2" fontId="77" fillId="0" borderId="6" xfId="2" applyNumberFormat="1" applyFont="1" applyFill="1" applyBorder="1" applyAlignment="1">
      <alignment horizontal="center" vertical="center"/>
    </xf>
    <xf numFmtId="0" fontId="77" fillId="0" borderId="0" xfId="1" applyFont="1" applyAlignment="1">
      <alignment horizontal="left" vertical="center" wrapText="1"/>
    </xf>
    <xf numFmtId="0" fontId="81" fillId="0" borderId="8" xfId="1" applyFont="1" applyBorder="1" applyAlignment="1">
      <alignment horizontal="center" vertical="center"/>
    </xf>
    <xf numFmtId="0" fontId="81" fillId="0" borderId="9" xfId="1" applyFont="1" applyBorder="1" applyAlignment="1">
      <alignment horizontal="center" vertical="center"/>
    </xf>
    <xf numFmtId="0" fontId="81" fillId="0" borderId="11" xfId="1" applyFont="1" applyBorder="1" applyAlignment="1">
      <alignment horizontal="center" vertical="center"/>
    </xf>
    <xf numFmtId="0" fontId="81" fillId="0" borderId="12" xfId="1" applyFont="1" applyBorder="1" applyAlignment="1">
      <alignment horizontal="center" vertical="center"/>
    </xf>
    <xf numFmtId="49" fontId="81" fillId="2" borderId="9" xfId="1" applyNumberFormat="1" applyFont="1" applyFill="1" applyBorder="1" applyAlignment="1">
      <alignment horizontal="center" vertical="center"/>
    </xf>
    <xf numFmtId="49" fontId="81" fillId="2" borderId="12" xfId="1" applyNumberFormat="1" applyFont="1" applyFill="1" applyBorder="1" applyAlignment="1">
      <alignment horizontal="center" vertical="center"/>
    </xf>
    <xf numFmtId="0" fontId="81" fillId="0" borderId="10" xfId="1" applyFont="1" applyBorder="1" applyAlignment="1">
      <alignment horizontal="center" vertical="center"/>
    </xf>
    <xf numFmtId="0" fontId="81" fillId="0" borderId="13" xfId="1" applyFont="1" applyBorder="1" applyAlignment="1">
      <alignment horizontal="center" vertical="center"/>
    </xf>
    <xf numFmtId="2" fontId="77" fillId="0" borderId="0" xfId="2" applyNumberFormat="1" applyFont="1" applyFill="1" applyBorder="1" applyAlignment="1">
      <alignment horizontal="center" vertical="center"/>
    </xf>
    <xf numFmtId="0" fontId="77" fillId="0" borderId="8" xfId="1" applyFont="1" applyBorder="1" applyAlignment="1">
      <alignment horizontal="center" vertical="center"/>
    </xf>
    <xf numFmtId="0" fontId="77" fillId="0" borderId="9" xfId="1" applyFont="1" applyBorder="1" applyAlignment="1">
      <alignment horizontal="center" vertical="center"/>
    </xf>
    <xf numFmtId="0" fontId="77" fillId="0" borderId="10" xfId="1" applyFont="1" applyBorder="1" applyAlignment="1">
      <alignment horizontal="center" vertical="center"/>
    </xf>
    <xf numFmtId="0" fontId="77" fillId="0" borderId="11" xfId="1" applyFont="1" applyBorder="1" applyAlignment="1">
      <alignment horizontal="center" vertical="center"/>
    </xf>
    <xf numFmtId="0" fontId="77" fillId="0" borderId="12" xfId="1" applyFont="1" applyBorder="1" applyAlignment="1">
      <alignment horizontal="center" vertical="center"/>
    </xf>
    <xf numFmtId="0" fontId="77" fillId="0" borderId="13" xfId="1" applyFont="1" applyBorder="1" applyAlignment="1">
      <alignment horizontal="center" vertical="center"/>
    </xf>
    <xf numFmtId="40" fontId="77" fillId="0" borderId="8" xfId="3" applyNumberFormat="1" applyFont="1" applyFill="1" applyBorder="1" applyAlignment="1">
      <alignment horizontal="center" vertical="center"/>
    </xf>
    <xf numFmtId="40" fontId="77" fillId="0" borderId="11" xfId="3" applyNumberFormat="1" applyFont="1" applyFill="1" applyBorder="1" applyAlignment="1">
      <alignment horizontal="center" vertical="center"/>
    </xf>
    <xf numFmtId="0" fontId="77" fillId="0" borderId="14" xfId="1" applyFont="1" applyBorder="1" applyAlignment="1">
      <alignment horizontal="center" vertical="center"/>
    </xf>
    <xf numFmtId="0" fontId="7"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33" fillId="3" borderId="0" xfId="0" applyFont="1" applyFill="1" applyAlignment="1">
      <alignment horizontal="left" vertical="center" shrinkToFit="1"/>
    </xf>
    <xf numFmtId="0" fontId="10" fillId="3" borderId="0" xfId="0" applyFont="1" applyFill="1" applyAlignment="1">
      <alignment horizontal="left" vertical="center"/>
    </xf>
    <xf numFmtId="0" fontId="11" fillId="3" borderId="0" xfId="0" applyFont="1" applyFill="1" applyAlignment="1">
      <alignment horizontal="left" vertical="center"/>
    </xf>
    <xf numFmtId="0" fontId="84" fillId="4" borderId="0" xfId="0" applyFont="1" applyFill="1" applyAlignment="1">
      <alignment horizontal="left" vertical="center" shrinkToFit="1"/>
    </xf>
    <xf numFmtId="0" fontId="85" fillId="4" borderId="0" xfId="0" applyFont="1" applyFill="1" applyAlignment="1">
      <alignment horizontal="left" vertical="center" shrinkToFit="1"/>
    </xf>
    <xf numFmtId="0" fontId="15" fillId="5" borderId="19" xfId="0" applyFont="1" applyFill="1" applyBorder="1" applyAlignment="1">
      <alignment horizontal="center" vertical="center"/>
    </xf>
    <xf numFmtId="0" fontId="0" fillId="3" borderId="21" xfId="0" applyFill="1" applyBorder="1" applyAlignment="1">
      <alignment horizontal="left" vertical="center"/>
    </xf>
    <xf numFmtId="0" fontId="0" fillId="3" borderId="19" xfId="0" applyFill="1" applyBorder="1" applyAlignment="1">
      <alignment horizontal="left" vertical="center"/>
    </xf>
    <xf numFmtId="0" fontId="12" fillId="3" borderId="0" xfId="0" applyFont="1" applyFill="1" applyAlignment="1">
      <alignment horizontal="center" vertical="center"/>
    </xf>
    <xf numFmtId="0" fontId="12" fillId="3" borderId="0" xfId="0" applyFont="1" applyFill="1" applyAlignment="1">
      <alignment horizontal="left" vertical="center"/>
    </xf>
    <xf numFmtId="0" fontId="25" fillId="3" borderId="0" xfId="0" applyFont="1" applyFill="1" applyAlignment="1">
      <alignment horizontal="left" vertical="center"/>
    </xf>
    <xf numFmtId="0" fontId="33" fillId="0" borderId="0" xfId="0" applyFont="1" applyAlignment="1">
      <alignment horizontal="right" vertical="center" shrinkToFit="1"/>
    </xf>
    <xf numFmtId="0" fontId="33" fillId="0" borderId="29" xfId="0" applyFont="1" applyBorder="1" applyAlignment="1">
      <alignment horizontal="right" vertical="center" shrinkToFit="1"/>
    </xf>
    <xf numFmtId="0" fontId="16" fillId="0" borderId="22" xfId="0" applyFont="1" applyBorder="1" applyAlignment="1">
      <alignment horizontal="left" vertical="center" wrapText="1"/>
    </xf>
    <xf numFmtId="0" fontId="16" fillId="0" borderId="23" xfId="0" applyFont="1" applyBorder="1" applyAlignment="1">
      <alignment horizontal="left" vertical="center" wrapText="1"/>
    </xf>
    <xf numFmtId="0" fontId="16" fillId="0" borderId="0" xfId="0" applyFont="1" applyAlignment="1">
      <alignment horizontal="left" vertical="center" wrapText="1"/>
    </xf>
    <xf numFmtId="0" fontId="0" fillId="3" borderId="0" xfId="0" applyFill="1" applyAlignment="1">
      <alignment horizontal="left" vertical="center"/>
    </xf>
    <xf numFmtId="0" fontId="33" fillId="0" borderId="19" xfId="0" applyFont="1" applyBorder="1" applyAlignment="1">
      <alignment horizontal="right" vertical="center" shrinkToFit="1"/>
    </xf>
    <xf numFmtId="0" fontId="33" fillId="0" borderId="27" xfId="0" applyFont="1" applyBorder="1" applyAlignment="1">
      <alignment horizontal="right" vertical="center" shrinkToFit="1"/>
    </xf>
    <xf numFmtId="0" fontId="17" fillId="0" borderId="25" xfId="0" applyFont="1" applyBorder="1" applyAlignment="1">
      <alignment horizontal="left" vertical="center" wrapText="1"/>
    </xf>
    <xf numFmtId="0" fontId="17" fillId="0" borderId="0" xfId="0" applyFont="1" applyAlignment="1">
      <alignment horizontal="left" vertical="center" wrapText="1"/>
    </xf>
    <xf numFmtId="0" fontId="12" fillId="0" borderId="0" xfId="0" applyFont="1" applyAlignment="1">
      <alignment horizontal="center" vertical="center" shrinkToFit="1"/>
    </xf>
    <xf numFmtId="0" fontId="12" fillId="0" borderId="40" xfId="0" applyFont="1" applyBorder="1" applyAlignment="1">
      <alignment horizontal="center" vertical="center" shrinkToFit="1"/>
    </xf>
    <xf numFmtId="0" fontId="12" fillId="0" borderId="42" xfId="0" applyFont="1" applyBorder="1" applyAlignment="1">
      <alignment horizontal="center" vertical="center" shrinkToFit="1"/>
    </xf>
    <xf numFmtId="0" fontId="12" fillId="0" borderId="40" xfId="0" applyFont="1" applyBorder="1" applyAlignment="1" applyProtection="1">
      <alignment horizontal="center" vertical="center" shrinkToFit="1"/>
      <protection locked="0"/>
    </xf>
    <xf numFmtId="0" fontId="12" fillId="0" borderId="6" xfId="0" applyFont="1" applyBorder="1" applyAlignment="1" applyProtection="1">
      <alignment horizontal="center" vertical="center" shrinkToFit="1"/>
      <protection locked="0"/>
    </xf>
    <xf numFmtId="0" fontId="12" fillId="0" borderId="41" xfId="0" applyFont="1" applyBorder="1" applyAlignment="1" applyProtection="1">
      <alignment horizontal="center" vertical="center" shrinkToFit="1"/>
      <protection locked="0"/>
    </xf>
    <xf numFmtId="0" fontId="12" fillId="0" borderId="42" xfId="0" applyFont="1" applyBorder="1" applyAlignment="1" applyProtection="1">
      <alignment horizontal="center" vertical="center" shrinkToFit="1"/>
      <protection locked="0"/>
    </xf>
    <xf numFmtId="0" fontId="12" fillId="0" borderId="5" xfId="0" applyFont="1" applyBorder="1" applyAlignment="1" applyProtection="1">
      <alignment horizontal="center" vertical="center" shrinkToFit="1"/>
      <protection locked="0"/>
    </xf>
    <xf numFmtId="0" fontId="12" fillId="0" borderId="43" xfId="0" applyFont="1" applyBorder="1" applyAlignment="1" applyProtection="1">
      <alignment horizontal="center" vertical="center" shrinkToFit="1"/>
      <protection locked="0"/>
    </xf>
    <xf numFmtId="0" fontId="12" fillId="6" borderId="44" xfId="0" applyFont="1" applyFill="1" applyBorder="1" applyAlignment="1">
      <alignment horizontal="center" vertical="center"/>
    </xf>
    <xf numFmtId="0" fontId="12" fillId="6" borderId="45" xfId="0" applyFont="1" applyFill="1" applyBorder="1" applyAlignment="1">
      <alignment horizontal="center" vertical="center"/>
    </xf>
    <xf numFmtId="0" fontId="12" fillId="7" borderId="46" xfId="0" applyFont="1" applyFill="1" applyBorder="1" applyAlignment="1">
      <alignment horizontal="center" vertical="center"/>
    </xf>
    <xf numFmtId="0" fontId="12" fillId="7" borderId="3" xfId="0" applyFont="1" applyFill="1" applyBorder="1" applyAlignment="1">
      <alignment horizontal="center" vertical="center"/>
    </xf>
    <xf numFmtId="0" fontId="47" fillId="5" borderId="0" xfId="0" applyFont="1" applyFill="1" applyAlignment="1">
      <alignment horizontal="center" vertical="top" wrapText="1"/>
    </xf>
    <xf numFmtId="0" fontId="49" fillId="0" borderId="0" xfId="0" applyFont="1" applyAlignment="1">
      <alignment horizontal="center" vertical="center" shrinkToFit="1"/>
    </xf>
    <xf numFmtId="0" fontId="49" fillId="0" borderId="37" xfId="0" applyFont="1" applyBorder="1" applyAlignment="1">
      <alignment horizontal="center" vertical="center" shrinkToFit="1"/>
    </xf>
    <xf numFmtId="0" fontId="29" fillId="0" borderId="39" xfId="0" applyFont="1" applyBorder="1" applyAlignment="1">
      <alignment vertical="center" shrinkToFit="1"/>
    </xf>
    <xf numFmtId="0" fontId="29" fillId="0" borderId="0" xfId="0" applyFont="1" applyAlignment="1">
      <alignment vertical="center" shrinkToFit="1"/>
    </xf>
    <xf numFmtId="0" fontId="54" fillId="0" borderId="52" xfId="0" applyFont="1" applyBorder="1" applyAlignment="1" applyProtection="1">
      <alignment horizontal="left" vertical="top" shrinkToFit="1"/>
      <protection locked="0"/>
    </xf>
    <xf numFmtId="0" fontId="54" fillId="0" borderId="53" xfId="0" applyFont="1" applyBorder="1" applyAlignment="1" applyProtection="1">
      <alignment horizontal="left" vertical="top" shrinkToFit="1"/>
      <protection locked="0"/>
    </xf>
    <xf numFmtId="0" fontId="0" fillId="0" borderId="2" xfId="0" applyBorder="1" applyAlignment="1">
      <alignment horizontal="center" vertical="center"/>
    </xf>
    <xf numFmtId="0" fontId="0" fillId="0" borderId="4" xfId="0" applyBorder="1" applyAlignment="1">
      <alignment horizontal="center" vertical="center"/>
    </xf>
    <xf numFmtId="178" fontId="9" fillId="0" borderId="56" xfId="0" applyNumberFormat="1" applyFont="1" applyBorder="1" applyAlignment="1" applyProtection="1">
      <alignment horizontal="center" vertical="center"/>
      <protection locked="0"/>
    </xf>
    <xf numFmtId="178" fontId="9" fillId="0" borderId="57" xfId="0" applyNumberFormat="1" applyFont="1" applyBorder="1" applyAlignment="1" applyProtection="1">
      <alignment horizontal="center" vertical="center"/>
      <protection locked="0"/>
    </xf>
    <xf numFmtId="0" fontId="12" fillId="0" borderId="46" xfId="0" applyFont="1" applyBorder="1" applyAlignment="1">
      <alignment horizontal="left" vertical="center"/>
    </xf>
    <xf numFmtId="0" fontId="12" fillId="0" borderId="49" xfId="0" applyFont="1" applyBorder="1" applyAlignment="1">
      <alignment horizontal="left" vertical="center"/>
    </xf>
    <xf numFmtId="0" fontId="0" fillId="3" borderId="0" xfId="0" applyFill="1" applyAlignment="1">
      <alignment horizontal="center" vertical="center"/>
    </xf>
    <xf numFmtId="0" fontId="16" fillId="0" borderId="52" xfId="0" applyFont="1" applyBorder="1" applyAlignment="1" applyProtection="1">
      <alignment horizontal="left" vertical="top" shrinkToFit="1"/>
      <protection locked="0"/>
    </xf>
    <xf numFmtId="0" fontId="16" fillId="0" borderId="53" xfId="0" applyFont="1" applyBorder="1" applyAlignment="1" applyProtection="1">
      <alignment horizontal="left" vertical="top" shrinkToFit="1"/>
      <protection locked="0"/>
    </xf>
    <xf numFmtId="0" fontId="58" fillId="0" borderId="0" xfId="0" applyFont="1" applyAlignment="1">
      <alignment horizontal="center" vertical="top" shrinkToFit="1"/>
    </xf>
    <xf numFmtId="0" fontId="60" fillId="0" borderId="0" xfId="0" applyFont="1" applyAlignment="1">
      <alignment horizontal="center" vertical="top" shrinkToFit="1"/>
    </xf>
    <xf numFmtId="0" fontId="33" fillId="8" borderId="47" xfId="0" applyFont="1" applyFill="1" applyBorder="1" applyAlignment="1">
      <alignment horizontal="center" vertical="center"/>
    </xf>
    <xf numFmtId="0" fontId="33" fillId="8" borderId="48" xfId="0" applyFont="1" applyFill="1" applyBorder="1" applyAlignment="1">
      <alignment horizontal="center" vertical="center"/>
    </xf>
    <xf numFmtId="0" fontId="54" fillId="0" borderId="50" xfId="0" applyFont="1" applyBorder="1" applyAlignment="1" applyProtection="1">
      <alignment horizontal="left" vertical="top" shrinkToFit="1"/>
      <protection locked="0"/>
    </xf>
    <xf numFmtId="0" fontId="54" fillId="0" borderId="51" xfId="0" applyFont="1" applyBorder="1" applyAlignment="1" applyProtection="1">
      <alignment horizontal="left" vertical="top" shrinkToFit="1"/>
      <protection locked="0"/>
    </xf>
    <xf numFmtId="0" fontId="29" fillId="0" borderId="2" xfId="0" applyFont="1" applyBorder="1" applyAlignment="1">
      <alignment horizontal="center" vertical="center"/>
    </xf>
    <xf numFmtId="0" fontId="29" fillId="0" borderId="4" xfId="0" applyFont="1" applyBorder="1" applyAlignment="1">
      <alignment horizontal="center" vertical="center"/>
    </xf>
    <xf numFmtId="0" fontId="29" fillId="0" borderId="3" xfId="0" applyFont="1" applyBorder="1" applyAlignment="1">
      <alignment horizontal="center" vertical="center"/>
    </xf>
    <xf numFmtId="0" fontId="29" fillId="3" borderId="0" xfId="0" applyFont="1" applyFill="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178" fontId="35" fillId="0" borderId="54" xfId="0" applyNumberFormat="1" applyFont="1" applyBorder="1" applyAlignment="1">
      <alignment horizontal="center" vertical="center"/>
    </xf>
    <xf numFmtId="178" fontId="35" fillId="0" borderId="55" xfId="0" applyNumberFormat="1" applyFont="1" applyBorder="1" applyAlignment="1">
      <alignment horizontal="center" vertical="center"/>
    </xf>
    <xf numFmtId="0" fontId="61" fillId="5" borderId="70" xfId="0" applyFont="1" applyFill="1" applyBorder="1" applyAlignment="1">
      <alignment horizontal="center" vertical="center"/>
    </xf>
    <xf numFmtId="0" fontId="61" fillId="5" borderId="71" xfId="0" applyFont="1" applyFill="1" applyBorder="1" applyAlignment="1">
      <alignment horizontal="center" vertical="center"/>
    </xf>
    <xf numFmtId="0" fontId="61" fillId="5" borderId="75" xfId="0" applyFont="1" applyFill="1" applyBorder="1" applyAlignment="1">
      <alignment horizontal="center" vertical="center"/>
    </xf>
    <xf numFmtId="0" fontId="61" fillId="5" borderId="0" xfId="0" applyFont="1" applyFill="1" applyAlignment="1">
      <alignment horizontal="center" vertical="center"/>
    </xf>
    <xf numFmtId="0" fontId="54" fillId="0" borderId="76" xfId="0" applyFont="1" applyBorder="1" applyAlignment="1" applyProtection="1">
      <alignment horizontal="left" vertical="top" shrinkToFit="1"/>
      <protection locked="0"/>
    </xf>
    <xf numFmtId="0" fontId="54" fillId="0" borderId="77" xfId="0" applyFont="1" applyBorder="1" applyAlignment="1" applyProtection="1">
      <alignment horizontal="left" vertical="top" shrinkToFit="1"/>
      <protection locked="0"/>
    </xf>
    <xf numFmtId="0" fontId="57" fillId="0" borderId="5" xfId="0" applyFont="1" applyBorder="1" applyAlignment="1">
      <alignment horizontal="center" vertical="center"/>
    </xf>
    <xf numFmtId="0" fontId="57" fillId="0" borderId="0" xfId="0" applyFont="1" applyAlignment="1">
      <alignment horizontal="center" vertical="center" shrinkToFit="1"/>
    </xf>
    <xf numFmtId="0" fontId="62" fillId="0" borderId="0" xfId="0" applyFont="1" applyAlignment="1">
      <alignment horizontal="center" vertical="center" shrinkToFit="1"/>
    </xf>
    <xf numFmtId="0" fontId="57" fillId="0" borderId="33" xfId="0" applyFont="1" applyBorder="1" applyAlignment="1">
      <alignment horizontal="center" vertical="center" shrinkToFit="1"/>
    </xf>
    <xf numFmtId="38" fontId="33" fillId="9" borderId="58" xfId="5" applyFont="1" applyFill="1" applyBorder="1" applyAlignment="1">
      <alignment horizontal="center" wrapText="1"/>
    </xf>
    <xf numFmtId="38" fontId="33" fillId="9" borderId="63" xfId="5" applyFont="1" applyFill="1" applyBorder="1" applyAlignment="1">
      <alignment horizontal="center" wrapText="1"/>
    </xf>
    <xf numFmtId="38" fontId="33" fillId="9" borderId="67" xfId="5" applyFont="1" applyFill="1" applyBorder="1" applyAlignment="1">
      <alignment horizontal="center" wrapText="1"/>
    </xf>
    <xf numFmtId="38" fontId="33" fillId="10" borderId="59" xfId="5" applyFont="1" applyFill="1" applyBorder="1" applyAlignment="1">
      <alignment horizontal="center" wrapText="1"/>
    </xf>
    <xf numFmtId="38" fontId="33" fillId="10" borderId="64" xfId="5" applyFont="1" applyFill="1" applyBorder="1" applyAlignment="1">
      <alignment horizontal="center" wrapText="1"/>
    </xf>
    <xf numFmtId="38" fontId="33" fillId="10" borderId="68" xfId="5" applyFont="1" applyFill="1" applyBorder="1" applyAlignment="1">
      <alignment horizontal="center" wrapText="1"/>
    </xf>
    <xf numFmtId="0" fontId="35" fillId="0" borderId="0" xfId="0" applyFont="1" applyAlignment="1">
      <alignment horizontal="center" vertical="center" wrapText="1"/>
    </xf>
    <xf numFmtId="0" fontId="64" fillId="0" borderId="2" xfId="0" applyFont="1" applyBorder="1" applyAlignment="1">
      <alignment horizontal="center" vertical="center" wrapText="1"/>
    </xf>
    <xf numFmtId="0" fontId="64" fillId="0" borderId="4" xfId="0" applyFont="1" applyBorder="1" applyAlignment="1">
      <alignment horizontal="center" vertical="center" wrapText="1"/>
    </xf>
    <xf numFmtId="0" fontId="64" fillId="0" borderId="2" xfId="0" applyFont="1" applyBorder="1" applyAlignment="1">
      <alignment horizontal="center" vertical="center"/>
    </xf>
    <xf numFmtId="0" fontId="64" fillId="0" borderId="4" xfId="0" applyFont="1" applyBorder="1" applyAlignment="1">
      <alignment horizontal="center" vertical="center"/>
    </xf>
    <xf numFmtId="0" fontId="64" fillId="0" borderId="78" xfId="0" applyFont="1" applyBorder="1" applyAlignment="1">
      <alignment horizontal="center" vertical="center" wrapText="1"/>
    </xf>
    <xf numFmtId="0" fontId="64" fillId="0" borderId="65" xfId="0" applyFont="1" applyBorder="1" applyAlignment="1">
      <alignment horizontal="center" vertical="center" wrapText="1"/>
    </xf>
    <xf numFmtId="0" fontId="64" fillId="0" borderId="79" xfId="0" applyFont="1" applyBorder="1" applyAlignment="1">
      <alignment horizontal="center" vertical="center"/>
    </xf>
    <xf numFmtId="0" fontId="64" fillId="0" borderId="80" xfId="0" applyFont="1" applyBorder="1" applyAlignment="1">
      <alignment horizontal="center" vertical="center"/>
    </xf>
    <xf numFmtId="0" fontId="64" fillId="0" borderId="81" xfId="0" applyFont="1" applyBorder="1" applyAlignment="1">
      <alignment horizontal="center" vertical="center"/>
    </xf>
    <xf numFmtId="0" fontId="33" fillId="0" borderId="0" xfId="0" applyFont="1" applyAlignment="1">
      <alignment horizontal="center" vertical="center"/>
    </xf>
    <xf numFmtId="0" fontId="62" fillId="0" borderId="82" xfId="0" applyFont="1" applyBorder="1" applyAlignment="1">
      <alignment horizontal="center" vertical="center" wrapText="1"/>
    </xf>
    <xf numFmtId="0" fontId="62" fillId="0" borderId="64" xfId="0" applyFont="1" applyBorder="1" applyAlignment="1">
      <alignment horizontal="center" vertical="center" wrapText="1"/>
    </xf>
    <xf numFmtId="0" fontId="62" fillId="0" borderId="40" xfId="0" applyFont="1" applyBorder="1" applyAlignment="1">
      <alignment horizontal="center" vertical="center" wrapText="1"/>
    </xf>
    <xf numFmtId="0" fontId="62" fillId="0" borderId="7" xfId="0" applyFont="1" applyBorder="1" applyAlignment="1">
      <alignment horizontal="center" vertical="center" wrapText="1"/>
    </xf>
    <xf numFmtId="38" fontId="64" fillId="9" borderId="95" xfId="5" applyFont="1" applyFill="1" applyBorder="1" applyAlignment="1" applyProtection="1">
      <alignment horizontal="center" vertical="center" wrapText="1"/>
    </xf>
    <xf numFmtId="38" fontId="64" fillId="9" borderId="100" xfId="5" applyFont="1" applyFill="1" applyBorder="1" applyAlignment="1" applyProtection="1">
      <alignment horizontal="center" vertical="center" wrapText="1"/>
    </xf>
    <xf numFmtId="38" fontId="64" fillId="10" borderId="96" xfId="5" applyFont="1" applyFill="1" applyBorder="1" applyAlignment="1" applyProtection="1">
      <alignment horizontal="center" vertical="center" wrapText="1"/>
    </xf>
    <xf numFmtId="38" fontId="64" fillId="10" borderId="1" xfId="5" applyFont="1" applyFill="1" applyBorder="1" applyAlignment="1" applyProtection="1">
      <alignment horizontal="center" vertical="center" wrapText="1"/>
    </xf>
    <xf numFmtId="0" fontId="64" fillId="9" borderId="83" xfId="0" applyFont="1" applyFill="1" applyBorder="1" applyAlignment="1">
      <alignment horizontal="center" vertical="center" wrapText="1"/>
    </xf>
    <xf numFmtId="0" fontId="64" fillId="9" borderId="87" xfId="0" applyFont="1" applyFill="1" applyBorder="1" applyAlignment="1">
      <alignment horizontal="center" vertical="center" wrapText="1"/>
    </xf>
    <xf numFmtId="0" fontId="64" fillId="10" borderId="82" xfId="0" applyFont="1" applyFill="1" applyBorder="1" applyAlignment="1">
      <alignment horizontal="center" vertical="center" wrapText="1"/>
    </xf>
    <xf numFmtId="0" fontId="64" fillId="10" borderId="64" xfId="0" applyFont="1" applyFill="1" applyBorder="1" applyAlignment="1">
      <alignment horizontal="center" vertical="center" wrapText="1"/>
    </xf>
    <xf numFmtId="0" fontId="64" fillId="11" borderId="84" xfId="0" applyFont="1" applyFill="1" applyBorder="1" applyAlignment="1">
      <alignment horizontal="center" vertical="center" wrapText="1"/>
    </xf>
    <xf numFmtId="0" fontId="64" fillId="11" borderId="88" xfId="0" applyFont="1" applyFill="1" applyBorder="1" applyAlignment="1">
      <alignment horizontal="center" vertical="center" wrapText="1"/>
    </xf>
    <xf numFmtId="0" fontId="67" fillId="0" borderId="85" xfId="0" applyFont="1" applyBorder="1" applyAlignment="1">
      <alignment horizontal="center" vertical="center" wrapText="1"/>
    </xf>
    <xf numFmtId="0" fontId="67" fillId="0" borderId="63" xfId="0" applyFont="1" applyBorder="1" applyAlignment="1">
      <alignment horizontal="center" vertical="center" wrapText="1"/>
    </xf>
    <xf numFmtId="0" fontId="67" fillId="0" borderId="67" xfId="0" applyFont="1" applyBorder="1" applyAlignment="1">
      <alignment horizontal="center" vertical="center" wrapText="1"/>
    </xf>
    <xf numFmtId="0" fontId="64" fillId="0" borderId="82" xfId="0" applyFont="1" applyBorder="1" applyAlignment="1">
      <alignment horizontal="center" vertical="center" wrapText="1"/>
    </xf>
    <xf numFmtId="0" fontId="64" fillId="0" borderId="64" xfId="0" applyFont="1" applyBorder="1" applyAlignment="1">
      <alignment horizontal="center" vertical="center" wrapText="1"/>
    </xf>
    <xf numFmtId="0" fontId="64" fillId="0" borderId="41" xfId="0" applyFont="1" applyBorder="1" applyAlignment="1">
      <alignment horizontal="center" vertical="center" wrapText="1"/>
    </xf>
    <xf numFmtId="0" fontId="64" fillId="0" borderId="86" xfId="0" applyFont="1" applyBorder="1" applyAlignment="1">
      <alignment horizontal="center" vertical="center" wrapText="1"/>
    </xf>
    <xf numFmtId="0" fontId="64" fillId="0" borderId="40" xfId="0" applyFont="1" applyBorder="1" applyAlignment="1">
      <alignment horizontal="center" vertical="center" wrapText="1"/>
    </xf>
    <xf numFmtId="0" fontId="64" fillId="0" borderId="7" xfId="0" applyFont="1" applyBorder="1" applyAlignment="1">
      <alignment horizontal="center" vertical="center" wrapText="1"/>
    </xf>
    <xf numFmtId="0" fontId="62" fillId="6" borderId="82" xfId="0" applyFont="1" applyFill="1" applyBorder="1" applyAlignment="1">
      <alignment horizontal="center" vertical="center" wrapText="1"/>
    </xf>
    <xf numFmtId="0" fontId="62" fillId="6" borderId="64" xfId="0" applyFont="1" applyFill="1" applyBorder="1" applyAlignment="1">
      <alignment horizontal="center" vertical="center" wrapText="1"/>
    </xf>
    <xf numFmtId="0" fontId="33" fillId="0" borderId="0" xfId="0" applyFont="1" applyAlignment="1">
      <alignment horizontal="left" vertical="center"/>
    </xf>
    <xf numFmtId="177" fontId="35" fillId="0" borderId="0" xfId="0" applyNumberFormat="1" applyFont="1" applyAlignment="1">
      <alignment horizontal="center" vertical="center"/>
    </xf>
    <xf numFmtId="0" fontId="70" fillId="0" borderId="0" xfId="0" applyFont="1" applyAlignment="1">
      <alignment horizontal="center" vertical="center"/>
    </xf>
    <xf numFmtId="0" fontId="9" fillId="0" borderId="0" xfId="0" applyFont="1" applyAlignment="1">
      <alignment horizontal="center" vertical="center"/>
    </xf>
    <xf numFmtId="0" fontId="25" fillId="0" borderId="0" xfId="0" applyFont="1" applyAlignment="1">
      <alignment horizontal="left" vertical="center"/>
    </xf>
    <xf numFmtId="0" fontId="63" fillId="0" borderId="0" xfId="0" applyFont="1" applyAlignment="1">
      <alignment horizontal="left" vertical="center"/>
    </xf>
    <xf numFmtId="0" fontId="63" fillId="0" borderId="5" xfId="0" applyFont="1" applyBorder="1" applyAlignment="1">
      <alignment horizontal="left" vertical="center"/>
    </xf>
    <xf numFmtId="0" fontId="35" fillId="0" borderId="0" xfId="0" applyFont="1" applyAlignment="1">
      <alignment horizontal="center" vertical="center"/>
    </xf>
    <xf numFmtId="177" fontId="35" fillId="0" borderId="0" xfId="0" applyNumberFormat="1" applyFont="1" applyAlignment="1">
      <alignment horizontal="center" vertical="center" shrinkToFit="1"/>
    </xf>
    <xf numFmtId="0" fontId="64" fillId="0" borderId="3" xfId="0" applyFont="1" applyBorder="1" applyAlignment="1">
      <alignment horizontal="center" vertical="center" wrapText="1"/>
    </xf>
    <xf numFmtId="0" fontId="72" fillId="0" borderId="2" xfId="0" applyFont="1" applyBorder="1" applyAlignment="1">
      <alignment horizontal="center" vertical="center" wrapText="1"/>
    </xf>
    <xf numFmtId="0" fontId="72" fillId="0" borderId="3" xfId="0" applyFont="1" applyBorder="1" applyAlignment="1">
      <alignment horizontal="center" vertical="center" wrapText="1"/>
    </xf>
    <xf numFmtId="38" fontId="62" fillId="0" borderId="0" xfId="0" applyNumberFormat="1" applyFont="1" applyAlignment="1">
      <alignment horizontal="left" vertical="center" wrapText="1"/>
    </xf>
    <xf numFmtId="38" fontId="33" fillId="0" borderId="14" xfId="5" applyFont="1" applyBorder="1" applyAlignment="1" applyProtection="1">
      <alignment horizontal="center" wrapText="1"/>
    </xf>
    <xf numFmtId="38" fontId="33" fillId="0" borderId="128" xfId="5" applyFont="1" applyBorder="1" applyAlignment="1" applyProtection="1">
      <alignment horizontal="center" wrapText="1"/>
    </xf>
    <xf numFmtId="38" fontId="33" fillId="0" borderId="64" xfId="5" applyFont="1" applyBorder="1" applyAlignment="1" applyProtection="1">
      <alignment horizontal="center" wrapText="1"/>
    </xf>
    <xf numFmtId="38" fontId="33" fillId="0" borderId="68" xfId="5" applyFont="1" applyBorder="1" applyAlignment="1" applyProtection="1">
      <alignment horizontal="center" wrapText="1"/>
    </xf>
    <xf numFmtId="0" fontId="64" fillId="9" borderId="85" xfId="0" applyFont="1" applyFill="1" applyBorder="1" applyAlignment="1">
      <alignment horizontal="center" vertical="center" wrapText="1"/>
    </xf>
    <xf numFmtId="0" fontId="64" fillId="9" borderId="63" xfId="0" applyFont="1" applyFill="1" applyBorder="1" applyAlignment="1">
      <alignment horizontal="center" vertical="center" wrapText="1"/>
    </xf>
    <xf numFmtId="0" fontId="64" fillId="11" borderId="78" xfId="0" applyFont="1" applyFill="1" applyBorder="1" applyAlignment="1">
      <alignment horizontal="center" vertical="center" wrapText="1"/>
    </xf>
    <xf numFmtId="0" fontId="64" fillId="11" borderId="65" xfId="0" applyFont="1" applyFill="1" applyBorder="1" applyAlignment="1">
      <alignment horizontal="center" vertical="center" wrapText="1"/>
    </xf>
    <xf numFmtId="0" fontId="73" fillId="0" borderId="85" xfId="0" applyFont="1" applyBorder="1" applyAlignment="1">
      <alignment horizontal="center" vertical="center" wrapText="1"/>
    </xf>
    <xf numFmtId="0" fontId="73" fillId="0" borderId="63" xfId="0" applyFont="1" applyBorder="1" applyAlignment="1">
      <alignment horizontal="center" vertical="center" wrapText="1"/>
    </xf>
    <xf numFmtId="0" fontId="73" fillId="0" borderId="67" xfId="0" applyFont="1" applyBorder="1" applyAlignment="1">
      <alignment horizontal="center" vertical="center" wrapText="1"/>
    </xf>
    <xf numFmtId="0" fontId="62" fillId="8" borderId="82" xfId="0" applyFont="1" applyFill="1" applyBorder="1" applyAlignment="1">
      <alignment horizontal="center" vertical="center" wrapText="1"/>
    </xf>
    <xf numFmtId="0" fontId="62" fillId="8" borderId="64" xfId="0" applyFont="1" applyFill="1" applyBorder="1" applyAlignment="1">
      <alignment horizontal="center" vertical="center" wrapText="1"/>
    </xf>
    <xf numFmtId="0" fontId="62" fillId="6" borderId="40" xfId="0" applyFont="1" applyFill="1" applyBorder="1" applyAlignment="1">
      <alignment horizontal="center" vertical="center" wrapText="1"/>
    </xf>
    <xf numFmtId="0" fontId="62" fillId="6" borderId="7" xfId="0" applyFont="1" applyFill="1" applyBorder="1" applyAlignment="1">
      <alignment horizontal="center" vertical="center" wrapText="1"/>
    </xf>
    <xf numFmtId="0" fontId="12" fillId="3" borderId="0" xfId="0" applyFont="1" applyFill="1" applyAlignment="1">
      <alignment horizontal="left" vertical="center" shrinkToFit="1"/>
    </xf>
    <xf numFmtId="0" fontId="35" fillId="3" borderId="0" xfId="0" applyFont="1" applyFill="1" applyAlignment="1">
      <alignment horizontal="left" vertical="center" shrinkToFit="1"/>
    </xf>
    <xf numFmtId="0" fontId="83" fillId="4" borderId="0" xfId="0" applyFont="1" applyFill="1" applyAlignment="1">
      <alignment horizontal="left" vertical="center" shrinkToFit="1"/>
    </xf>
    <xf numFmtId="0" fontId="49" fillId="4" borderId="0" xfId="0" applyFont="1" applyFill="1" applyAlignment="1">
      <alignment horizontal="left" vertical="center" shrinkToFit="1"/>
    </xf>
  </cellXfs>
  <cellStyles count="6">
    <cellStyle name="パーセント 2" xfId="2" xr:uid="{F4D85A5C-0D77-42E6-98FC-105ADF3026C2}"/>
    <cellStyle name="桁区切り" xfId="5" builtinId="6"/>
    <cellStyle name="桁区切り 2" xfId="3" xr:uid="{7CB3B932-B4FF-4A6C-B911-100BA589EBB0}"/>
    <cellStyle name="桁区切り 2 2" xfId="4" xr:uid="{AC8D5221-A4E5-4E08-A2C2-F5C3E5C959D8}"/>
    <cellStyle name="標準" xfId="0" builtinId="0"/>
    <cellStyle name="標準 2" xfId="1" xr:uid="{F3492EE3-1DEC-4CC2-9DBE-9F55759FBBF0}"/>
  </cellStyles>
  <dxfs count="78">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s>
  <tableStyles count="0" defaultTableStyle="TableStyleMedium2" defaultPivotStyle="PivotStyleLight16"/>
  <colors>
    <mruColors>
      <color rgb="FF9C0006"/>
      <color rgb="FFFFC7CE"/>
      <color rgb="FFFFE697"/>
      <color rgb="FFFFD757"/>
      <color rgb="FFFFCCCC"/>
      <color rgb="FFCCFFFF"/>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microsoft.com/office/2017/06/relationships/rdRichValue" Target="richData/rdrichvalue.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F6F11CF7-EE19-4F24-9795-C9CA30F5D953}"/>
            </a:ext>
          </a:extLst>
        </xdr:cNvPr>
        <xdr:cNvSpPr/>
      </xdr:nvSpPr>
      <xdr:spPr>
        <a:xfrm rot="10800000" flipV="1">
          <a:off x="1971675" y="6410325"/>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75FDE85C-5028-4060-8D5A-551D86FC83F8}"/>
            </a:ext>
          </a:extLst>
        </xdr:cNvPr>
        <xdr:cNvSpPr txBox="1"/>
      </xdr:nvSpPr>
      <xdr:spPr>
        <a:xfrm>
          <a:off x="16859250" y="15821024"/>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ECD3CDDE-AB18-4CCC-90AB-498EA02D70AD}"/>
            </a:ext>
          </a:extLst>
        </xdr:cNvPr>
        <xdr:cNvCxnSpPr/>
      </xdr:nvCxnSpPr>
      <xdr:spPr>
        <a:xfrm flipV="1">
          <a:off x="17859375" y="15106650"/>
          <a:ext cx="1390650" cy="7715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4C804AC9-9BC7-4E37-9CB1-9B703EBE3D5C}"/>
            </a:ext>
          </a:extLst>
        </xdr:cNvPr>
        <xdr:cNvSpPr txBox="1"/>
      </xdr:nvSpPr>
      <xdr:spPr>
        <a:xfrm>
          <a:off x="18764249" y="15821025"/>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35D5A585-DBC0-452D-A05E-B86574C69EF6}"/>
            </a:ext>
          </a:extLst>
        </xdr:cNvPr>
        <xdr:cNvCxnSpPr/>
      </xdr:nvCxnSpPr>
      <xdr:spPr>
        <a:xfrm flipV="1">
          <a:off x="21221700" y="15392400"/>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8ABD5E94-1683-4430-801B-59EED598694B}"/>
            </a:ext>
          </a:extLst>
        </xdr:cNvPr>
        <xdr:cNvSpPr txBox="1"/>
      </xdr:nvSpPr>
      <xdr:spPr>
        <a:xfrm>
          <a:off x="16392524"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38099</xdr:rowOff>
    </xdr:from>
    <xdr:to>
      <xdr:col>38</xdr:col>
      <xdr:colOff>590551</xdr:colOff>
      <xdr:row>72</xdr:row>
      <xdr:rowOff>19050</xdr:rowOff>
    </xdr:to>
    <xdr:sp macro="" textlink="">
      <xdr:nvSpPr>
        <xdr:cNvPr id="8" name="テキスト ボックス 7">
          <a:extLst>
            <a:ext uri="{FF2B5EF4-FFF2-40B4-BE49-F238E27FC236}">
              <a16:creationId xmlns:a16="http://schemas.microsoft.com/office/drawing/2014/main" id="{1B8789F5-7E09-490F-8FAB-259C54F15CC2}"/>
            </a:ext>
          </a:extLst>
        </xdr:cNvPr>
        <xdr:cNvSpPr txBox="1"/>
      </xdr:nvSpPr>
      <xdr:spPr>
        <a:xfrm>
          <a:off x="24422101" y="15821024"/>
          <a:ext cx="4953000" cy="23907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180973</xdr:rowOff>
    </xdr:from>
    <xdr:to>
      <xdr:col>31</xdr:col>
      <xdr:colOff>466725</xdr:colOff>
      <xdr:row>72</xdr:row>
      <xdr:rowOff>28574</xdr:rowOff>
    </xdr:to>
    <xdr:sp macro="" textlink="">
      <xdr:nvSpPr>
        <xdr:cNvPr id="9" name="テキスト ボックス 8">
          <a:extLst>
            <a:ext uri="{FF2B5EF4-FFF2-40B4-BE49-F238E27FC236}">
              <a16:creationId xmlns:a16="http://schemas.microsoft.com/office/drawing/2014/main" id="{341DB6F6-B146-4C8A-BB99-F9FC8FB545B1}"/>
            </a:ext>
          </a:extLst>
        </xdr:cNvPr>
        <xdr:cNvSpPr txBox="1"/>
      </xdr:nvSpPr>
      <xdr:spPr>
        <a:xfrm>
          <a:off x="16440150" y="16449673"/>
          <a:ext cx="7915275" cy="177165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DB43B7F2-C2A0-41F2-9A54-B15DF008CF4A}"/>
            </a:ext>
          </a:extLst>
        </xdr:cNvPr>
        <xdr:cNvSpPr txBox="1"/>
      </xdr:nvSpPr>
      <xdr:spPr>
        <a:xfrm>
          <a:off x="17230724"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28864E12-8288-4D77-AEA8-8C3EF57E6EB3}"/>
            </a:ext>
          </a:extLst>
        </xdr:cNvPr>
        <xdr:cNvSpPr txBox="1"/>
      </xdr:nvSpPr>
      <xdr:spPr>
        <a:xfrm>
          <a:off x="16392525"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152400</xdr:rowOff>
    </xdr:to>
    <xdr:pic>
      <xdr:nvPicPr>
        <xdr:cNvPr id="14" name="図 13">
          <a:extLst>
            <a:ext uri="{FF2B5EF4-FFF2-40B4-BE49-F238E27FC236}">
              <a16:creationId xmlns:a16="http://schemas.microsoft.com/office/drawing/2014/main" id="{C3CE45D2-42EF-4649-8D27-FB27591816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54525"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3BA998D2-60D2-4B90-9F9F-D3C51CCB02ED}"/>
            </a:ext>
          </a:extLst>
        </xdr:cNvPr>
        <xdr:cNvSpPr txBox="1"/>
      </xdr:nvSpPr>
      <xdr:spPr>
        <a:xfrm>
          <a:off x="16859250"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BF89B297-D55F-407D-B1B8-1B9D26BE883C}"/>
            </a:ext>
          </a:extLst>
        </xdr:cNvPr>
        <xdr:cNvCxnSpPr/>
      </xdr:nvCxnSpPr>
      <xdr:spPr>
        <a:xfrm flipV="1">
          <a:off x="17859375"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2FCF9A33-1AFA-4FA7-9FE4-6EA6838CD7A0}"/>
            </a:ext>
          </a:extLst>
        </xdr:cNvPr>
        <xdr:cNvSpPr txBox="1"/>
      </xdr:nvSpPr>
      <xdr:spPr>
        <a:xfrm>
          <a:off x="18764249"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57C1D0D9-2580-4131-9BD4-3662A5E26A1D}"/>
            </a:ext>
          </a:extLst>
        </xdr:cNvPr>
        <xdr:cNvCxnSpPr/>
      </xdr:nvCxnSpPr>
      <xdr:spPr>
        <a:xfrm flipV="1">
          <a:off x="21221700"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10D04F2E-DEA8-4299-97B3-378029DE1B06}"/>
            </a:ext>
          </a:extLst>
        </xdr:cNvPr>
        <xdr:cNvSpPr txBox="1"/>
      </xdr:nvSpPr>
      <xdr:spPr>
        <a:xfrm>
          <a:off x="16392524"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38099</xdr:rowOff>
    </xdr:from>
    <xdr:to>
      <xdr:col>38</xdr:col>
      <xdr:colOff>590551</xdr:colOff>
      <xdr:row>72</xdr:row>
      <xdr:rowOff>19050</xdr:rowOff>
    </xdr:to>
    <xdr:sp macro="" textlink="">
      <xdr:nvSpPr>
        <xdr:cNvPr id="8" name="テキスト ボックス 7">
          <a:extLst>
            <a:ext uri="{FF2B5EF4-FFF2-40B4-BE49-F238E27FC236}">
              <a16:creationId xmlns:a16="http://schemas.microsoft.com/office/drawing/2014/main" id="{6F7AC95F-634F-4CB3-9A5E-CA8507CA25FB}"/>
            </a:ext>
          </a:extLst>
        </xdr:cNvPr>
        <xdr:cNvSpPr txBox="1"/>
      </xdr:nvSpPr>
      <xdr:spPr>
        <a:xfrm>
          <a:off x="24422101" y="15811499"/>
          <a:ext cx="4953000" cy="23812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180973</xdr:rowOff>
    </xdr:from>
    <xdr:to>
      <xdr:col>31</xdr:col>
      <xdr:colOff>466725</xdr:colOff>
      <xdr:row>72</xdr:row>
      <xdr:rowOff>28574</xdr:rowOff>
    </xdr:to>
    <xdr:sp macro="" textlink="">
      <xdr:nvSpPr>
        <xdr:cNvPr id="9" name="テキスト ボックス 8">
          <a:extLst>
            <a:ext uri="{FF2B5EF4-FFF2-40B4-BE49-F238E27FC236}">
              <a16:creationId xmlns:a16="http://schemas.microsoft.com/office/drawing/2014/main" id="{F4D5C9F2-4974-41CC-8D99-7AE95F2364EA}"/>
            </a:ext>
          </a:extLst>
        </xdr:cNvPr>
        <xdr:cNvSpPr txBox="1"/>
      </xdr:nvSpPr>
      <xdr:spPr>
        <a:xfrm>
          <a:off x="16440150" y="16440148"/>
          <a:ext cx="7915275" cy="176212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A878F0A5-A1E1-4105-85AB-1C7BA75015C3}"/>
            </a:ext>
          </a:extLst>
        </xdr:cNvPr>
        <xdr:cNvSpPr txBox="1"/>
      </xdr:nvSpPr>
      <xdr:spPr>
        <a:xfrm>
          <a:off x="17230724"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32BF013A-86B3-4DCC-89E9-EA2EA26BD1B5}"/>
            </a:ext>
          </a:extLst>
        </xdr:cNvPr>
        <xdr:cNvSpPr txBox="1"/>
      </xdr:nvSpPr>
      <xdr:spPr>
        <a:xfrm>
          <a:off x="16392525"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152400</xdr:rowOff>
    </xdr:to>
    <xdr:pic>
      <xdr:nvPicPr>
        <xdr:cNvPr id="14" name="図 13">
          <a:extLst>
            <a:ext uri="{FF2B5EF4-FFF2-40B4-BE49-F238E27FC236}">
              <a16:creationId xmlns:a16="http://schemas.microsoft.com/office/drawing/2014/main" id="{E517725E-9CE4-483F-88F0-5D34550EBD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54525"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FA2CD111-A419-45F0-BCBA-2462887FDF82}"/>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3C291620-EC34-44B8-B4F2-6FEB39ECBD32}"/>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622F90A4-3E18-4D6C-884A-8176D912880E}"/>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0ABD63B2-537E-48C9-857B-CD17FA4D336F}"/>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14DA93F7-5BE8-4D8D-8F2D-060827CFDE15}"/>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43159D1F-C476-471B-812F-731BA25D3B5A}"/>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5B719FDD-42E4-4436-9372-4CFC4E9296CD}"/>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2C524A8C-DA1B-4A75-B1CC-C670AD75A47D}"/>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5D159C26-9C7B-4546-801D-ADA17C3F473E}"/>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editAs="oneCell">
    <xdr:from>
      <xdr:col>23</xdr:col>
      <xdr:colOff>0</xdr:colOff>
      <xdr:row>35</xdr:row>
      <xdr:rowOff>0</xdr:rowOff>
    </xdr:from>
    <xdr:to>
      <xdr:col>27</xdr:col>
      <xdr:colOff>238125</xdr:colOff>
      <xdr:row>44</xdr:row>
      <xdr:rowOff>152400</xdr:rowOff>
    </xdr:to>
    <xdr:pic>
      <xdr:nvPicPr>
        <xdr:cNvPr id="14" name="図 13">
          <a:extLst>
            <a:ext uri="{FF2B5EF4-FFF2-40B4-BE49-F238E27FC236}">
              <a16:creationId xmlns:a16="http://schemas.microsoft.com/office/drawing/2014/main" id="{240CF86F-3B27-432E-92D6-BDC34021C3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87232-C1F7-4AD9-8DC2-B143AA95BECE}">
  <sheetPr>
    <tabColor theme="9"/>
    <pageSetUpPr fitToPage="1"/>
  </sheetPr>
  <dimension ref="B1:X58"/>
  <sheetViews>
    <sheetView view="pageBreakPreview" topLeftCell="A31" zoomScaleNormal="100" zoomScaleSheetLayoutView="100" workbookViewId="0">
      <selection activeCell="U7" sqref="U7"/>
    </sheetView>
  </sheetViews>
  <sheetFormatPr defaultRowHeight="17.25" x14ac:dyDescent="0.2"/>
  <cols>
    <col min="1" max="1" width="1" style="1" customWidth="1"/>
    <col min="2" max="2" width="3.25" style="113" customWidth="1"/>
    <col min="3" max="3" width="2.875" style="113" customWidth="1"/>
    <col min="4" max="4" width="8" style="113" customWidth="1"/>
    <col min="5" max="5" width="5.125" style="113" customWidth="1"/>
    <col min="6" max="6" width="3.75" style="113" customWidth="1"/>
    <col min="7" max="7" width="3.5" style="113" bestFit="1" customWidth="1"/>
    <col min="8" max="8" width="3.75" style="113" customWidth="1"/>
    <col min="9" max="9" width="5.625" style="113" customWidth="1"/>
    <col min="10" max="10" width="5.125" style="113" customWidth="1"/>
    <col min="11" max="11" width="3.75" style="113" customWidth="1"/>
    <col min="12" max="12" width="3.5" style="113" bestFit="1" customWidth="1"/>
    <col min="13" max="13" width="3.75" style="113" customWidth="1"/>
    <col min="14" max="14" width="5.625" style="113" customWidth="1"/>
    <col min="15" max="15" width="5.5" style="113" bestFit="1" customWidth="1"/>
    <col min="16" max="16" width="3.75" style="113" customWidth="1"/>
    <col min="17" max="17" width="3.5" style="113" bestFit="1" customWidth="1"/>
    <col min="18" max="18" width="3.75" style="113" customWidth="1"/>
    <col min="19" max="19" width="5.625" style="113" customWidth="1"/>
    <col min="20" max="20" width="2" style="113" customWidth="1"/>
    <col min="21" max="21" width="16.375" style="113" customWidth="1"/>
    <col min="22" max="22" width="5.5" style="113" bestFit="1" customWidth="1"/>
    <col min="23" max="23" width="5.5" style="113" customWidth="1"/>
    <col min="24" max="24" width="6.75" style="113" bestFit="1" customWidth="1"/>
    <col min="25" max="16384" width="9" style="1"/>
  </cols>
  <sheetData>
    <row r="1" spans="2:24" ht="18.75" customHeight="1" x14ac:dyDescent="0.2">
      <c r="B1" s="322" t="s">
        <v>0</v>
      </c>
      <c r="C1" s="322"/>
      <c r="D1" s="322"/>
      <c r="E1" s="322"/>
      <c r="F1" s="322"/>
      <c r="V1" s="114"/>
      <c r="W1" s="114"/>
      <c r="X1" s="115"/>
    </row>
    <row r="2" spans="2:24" ht="18.75" customHeight="1" x14ac:dyDescent="0.2">
      <c r="C2" s="116"/>
    </row>
    <row r="3" spans="2:24" ht="18.75" customHeight="1" x14ac:dyDescent="0.2">
      <c r="B3" s="323" t="s">
        <v>1</v>
      </c>
      <c r="C3" s="323"/>
      <c r="D3" s="323"/>
      <c r="E3" s="323"/>
      <c r="F3" s="323"/>
      <c r="G3" s="323"/>
      <c r="H3" s="323"/>
      <c r="I3" s="323"/>
      <c r="J3" s="323"/>
      <c r="K3" s="323"/>
      <c r="L3" s="323"/>
      <c r="M3" s="323"/>
      <c r="N3" s="323"/>
      <c r="O3" s="323"/>
      <c r="P3" s="323"/>
      <c r="Q3" s="323"/>
      <c r="R3" s="323"/>
      <c r="S3" s="323"/>
      <c r="T3" s="323"/>
      <c r="U3" s="323"/>
      <c r="V3" s="323"/>
      <c r="W3" s="323"/>
      <c r="X3" s="323"/>
    </row>
    <row r="4" spans="2:24" ht="18.75" customHeight="1" x14ac:dyDescent="0.2">
      <c r="B4" s="323" t="s">
        <v>2</v>
      </c>
      <c r="C4" s="323"/>
      <c r="D4" s="323"/>
      <c r="E4" s="323"/>
      <c r="F4" s="323"/>
      <c r="G4" s="323"/>
      <c r="H4" s="323"/>
      <c r="I4" s="323"/>
      <c r="J4" s="323"/>
      <c r="K4" s="323"/>
      <c r="L4" s="323"/>
      <c r="M4" s="323"/>
      <c r="N4" s="323"/>
      <c r="O4" s="323"/>
      <c r="P4" s="323"/>
      <c r="Q4" s="323"/>
      <c r="R4" s="323"/>
      <c r="S4" s="323"/>
      <c r="T4" s="323"/>
      <c r="U4" s="323"/>
      <c r="V4" s="323"/>
      <c r="W4" s="323"/>
      <c r="X4" s="323"/>
    </row>
    <row r="5" spans="2:24" ht="18.75" customHeight="1" x14ac:dyDescent="0.2">
      <c r="X5" s="118"/>
    </row>
    <row r="6" spans="2:24" ht="18.75" customHeight="1" x14ac:dyDescent="0.2">
      <c r="W6" s="119"/>
      <c r="X6" s="119" t="s">
        <v>3</v>
      </c>
    </row>
    <row r="7" spans="2:24" ht="18.75" customHeight="1" x14ac:dyDescent="0.2">
      <c r="U7" s="119"/>
    </row>
    <row r="8" spans="2:24" ht="18.75" customHeight="1" x14ac:dyDescent="0.2">
      <c r="C8" s="113" t="s">
        <v>4</v>
      </c>
    </row>
    <row r="9" spans="2:24" ht="18.75" customHeight="1" x14ac:dyDescent="0.2"/>
    <row r="10" spans="2:24" ht="18.75" customHeight="1" x14ac:dyDescent="0.2">
      <c r="L10" s="113" t="s">
        <v>5</v>
      </c>
      <c r="N10" s="326"/>
      <c r="O10" s="326"/>
      <c r="P10" s="326"/>
      <c r="Q10" s="326"/>
      <c r="R10" s="326"/>
      <c r="S10" s="326"/>
      <c r="T10" s="326"/>
      <c r="U10" s="326"/>
      <c r="V10" s="326"/>
      <c r="W10" s="326"/>
    </row>
    <row r="11" spans="2:24" ht="18.75" customHeight="1" x14ac:dyDescent="0.2">
      <c r="L11" s="113" t="s">
        <v>6</v>
      </c>
      <c r="N11" s="326"/>
      <c r="O11" s="326"/>
      <c r="P11" s="326"/>
      <c r="Q11" s="326"/>
      <c r="R11" s="326"/>
      <c r="S11" s="326"/>
      <c r="T11" s="326"/>
      <c r="U11" s="326"/>
      <c r="V11" s="326"/>
      <c r="W11" s="326"/>
    </row>
    <row r="12" spans="2:24" ht="18.75" customHeight="1" x14ac:dyDescent="0.2">
      <c r="L12" s="113" t="s">
        <v>7</v>
      </c>
      <c r="P12" s="326"/>
      <c r="Q12" s="326"/>
      <c r="R12" s="326"/>
      <c r="S12" s="326"/>
      <c r="T12" s="326"/>
      <c r="U12" s="326"/>
      <c r="V12" s="326"/>
      <c r="W12" s="326"/>
    </row>
    <row r="13" spans="2:24" ht="18.75" customHeight="1" x14ac:dyDescent="0.2"/>
    <row r="14" spans="2:24" ht="18.75" customHeight="1" x14ac:dyDescent="0.2"/>
    <row r="15" spans="2:24" ht="34.5" customHeight="1" x14ac:dyDescent="0.2">
      <c r="B15" s="324" t="s">
        <v>8</v>
      </c>
      <c r="C15" s="324"/>
      <c r="D15" s="324"/>
      <c r="E15" s="324"/>
      <c r="F15" s="324"/>
      <c r="G15" s="324"/>
      <c r="H15" s="324"/>
      <c r="I15" s="324"/>
      <c r="J15" s="324"/>
      <c r="K15" s="324"/>
      <c r="L15" s="324"/>
      <c r="M15" s="324"/>
      <c r="N15" s="324"/>
      <c r="O15" s="324"/>
      <c r="P15" s="324"/>
      <c r="Q15" s="324"/>
      <c r="R15" s="324"/>
      <c r="S15" s="324"/>
      <c r="T15" s="324"/>
      <c r="U15" s="324"/>
      <c r="V15" s="324"/>
      <c r="W15" s="324"/>
      <c r="X15" s="324"/>
    </row>
    <row r="16" spans="2:24" ht="18.75" customHeight="1" x14ac:dyDescent="0.2">
      <c r="B16" s="120"/>
      <c r="C16" s="120"/>
      <c r="D16" s="120"/>
      <c r="E16" s="120"/>
      <c r="F16" s="120"/>
      <c r="G16" s="120"/>
      <c r="H16" s="120"/>
      <c r="I16" s="120"/>
      <c r="J16" s="120"/>
      <c r="K16" s="120"/>
      <c r="L16" s="120"/>
      <c r="M16" s="120"/>
      <c r="N16" s="120"/>
      <c r="O16" s="120"/>
      <c r="P16" s="120"/>
      <c r="Q16" s="120"/>
      <c r="R16" s="120"/>
      <c r="S16" s="120"/>
      <c r="T16" s="120"/>
      <c r="U16" s="120"/>
      <c r="V16" s="120"/>
      <c r="W16" s="120"/>
    </row>
    <row r="17" spans="2:24" ht="18.75" customHeight="1" x14ac:dyDescent="0.2">
      <c r="B17" s="325" t="s">
        <v>9</v>
      </c>
      <c r="C17" s="325"/>
      <c r="D17" s="325"/>
      <c r="E17" s="325"/>
      <c r="F17" s="325"/>
      <c r="G17" s="325"/>
      <c r="H17" s="325"/>
      <c r="I17" s="325"/>
      <c r="J17" s="325"/>
      <c r="K17" s="325"/>
      <c r="L17" s="325"/>
      <c r="M17" s="325"/>
      <c r="N17" s="325"/>
      <c r="O17" s="325"/>
      <c r="P17" s="325"/>
      <c r="Q17" s="325"/>
      <c r="R17" s="325"/>
      <c r="S17" s="325"/>
      <c r="T17" s="325"/>
      <c r="U17" s="325"/>
      <c r="V17" s="325"/>
      <c r="W17" s="325"/>
      <c r="X17" s="325"/>
    </row>
    <row r="18" spans="2:24" ht="18.75" customHeight="1" x14ac:dyDescent="0.2">
      <c r="B18" s="121"/>
      <c r="C18" s="121"/>
      <c r="D18" s="121"/>
      <c r="E18" s="121"/>
      <c r="F18" s="121"/>
      <c r="G18" s="121"/>
      <c r="H18" s="121"/>
      <c r="I18" s="121"/>
      <c r="J18" s="121"/>
      <c r="K18" s="121"/>
      <c r="L18" s="121"/>
      <c r="M18" s="121"/>
      <c r="N18" s="121"/>
      <c r="O18" s="121"/>
      <c r="P18" s="121"/>
      <c r="Q18" s="121"/>
      <c r="R18" s="121"/>
      <c r="S18" s="121"/>
      <c r="T18" s="121"/>
      <c r="U18" s="121"/>
      <c r="V18" s="121"/>
      <c r="W18" s="121"/>
    </row>
    <row r="19" spans="2:24" ht="42" customHeight="1" x14ac:dyDescent="0.2">
      <c r="B19" s="321" t="s">
        <v>10</v>
      </c>
      <c r="C19" s="321"/>
      <c r="D19" s="321"/>
      <c r="E19" s="321"/>
      <c r="F19" s="321"/>
      <c r="G19" s="321"/>
      <c r="H19" s="321"/>
      <c r="I19" s="321"/>
      <c r="J19" s="321"/>
      <c r="K19" s="321"/>
      <c r="L19" s="321"/>
      <c r="M19" s="321"/>
      <c r="N19" s="321"/>
      <c r="O19" s="321"/>
      <c r="P19" s="321"/>
      <c r="Q19" s="321"/>
      <c r="R19" s="321"/>
      <c r="S19" s="321"/>
      <c r="T19" s="321"/>
      <c r="U19" s="321"/>
      <c r="V19" s="321"/>
      <c r="W19" s="321"/>
      <c r="X19" s="321"/>
    </row>
    <row r="20" spans="2:24" ht="10.5" customHeight="1" x14ac:dyDescent="0.2">
      <c r="B20" s="122"/>
      <c r="C20" s="122"/>
      <c r="D20" s="122"/>
      <c r="E20" s="122"/>
      <c r="F20" s="122"/>
      <c r="G20" s="122"/>
      <c r="H20" s="122"/>
      <c r="I20" s="122"/>
      <c r="J20" s="122"/>
      <c r="K20" s="122"/>
      <c r="L20" s="122"/>
      <c r="M20" s="122"/>
      <c r="N20" s="122"/>
      <c r="O20" s="122"/>
      <c r="P20" s="122"/>
      <c r="Q20" s="122"/>
      <c r="R20" s="122"/>
      <c r="S20" s="122"/>
      <c r="T20" s="122"/>
      <c r="U20" s="122"/>
      <c r="V20" s="122"/>
      <c r="W20" s="122"/>
      <c r="X20" s="122"/>
    </row>
    <row r="21" spans="2:24" ht="18.75" customHeight="1" x14ac:dyDescent="0.2">
      <c r="B21" s="321" t="s">
        <v>11</v>
      </c>
      <c r="C21" s="321"/>
      <c r="D21" s="321"/>
      <c r="E21" s="321"/>
      <c r="F21" s="321"/>
      <c r="G21" s="321"/>
      <c r="H21" s="321"/>
      <c r="I21" s="321"/>
      <c r="J21" s="321"/>
      <c r="K21" s="321"/>
      <c r="L21" s="321"/>
      <c r="M21" s="321"/>
      <c r="N21" s="321"/>
      <c r="O21" s="321"/>
      <c r="P21" s="321"/>
      <c r="Q21" s="321"/>
      <c r="R21" s="321"/>
      <c r="S21" s="321"/>
      <c r="T21" s="321"/>
      <c r="U21" s="321"/>
      <c r="V21" s="321"/>
      <c r="W21" s="321"/>
      <c r="X21" s="321"/>
    </row>
    <row r="22" spans="2:24" ht="5.25" customHeight="1" x14ac:dyDescent="0.2">
      <c r="X22" s="119"/>
    </row>
    <row r="23" spans="2:24" ht="16.5" customHeight="1" x14ac:dyDescent="0.2">
      <c r="C23" s="113" t="s">
        <v>12</v>
      </c>
      <c r="U23" s="123"/>
    </row>
    <row r="24" spans="2:24" ht="5.25" customHeight="1" x14ac:dyDescent="0.2">
      <c r="U24" s="123"/>
    </row>
    <row r="25" spans="2:24" ht="16.5" customHeight="1" x14ac:dyDescent="0.2">
      <c r="D25" s="124" t="s">
        <v>13</v>
      </c>
      <c r="E25" s="327">
        <v>7</v>
      </c>
      <c r="F25" s="327"/>
      <c r="G25" s="327" t="s">
        <v>14</v>
      </c>
      <c r="H25" s="327"/>
      <c r="I25" s="125"/>
      <c r="J25" s="126" t="s">
        <v>15</v>
      </c>
      <c r="K25" s="127" t="s">
        <v>16</v>
      </c>
      <c r="L25" s="128"/>
      <c r="U25" s="123"/>
    </row>
    <row r="26" spans="2:24" ht="16.5" customHeight="1" x14ac:dyDescent="0.2">
      <c r="D26" s="328" t="s">
        <v>17</v>
      </c>
      <c r="E26" s="329"/>
      <c r="F26" s="329"/>
      <c r="G26" s="329"/>
      <c r="H26" s="329"/>
      <c r="I26" s="329"/>
      <c r="J26" s="329"/>
      <c r="K26" s="330">
        <f>SUM('20人まで（賃上げ確認表）:100人まで（賃上げ確認表）'!$O$34)</f>
        <v>0</v>
      </c>
      <c r="L26" s="330"/>
      <c r="M26" s="330"/>
      <c r="N26" s="330"/>
      <c r="O26" s="331" t="s">
        <v>18</v>
      </c>
      <c r="P26" s="129"/>
    </row>
    <row r="27" spans="2:24" ht="16.5" customHeight="1" x14ac:dyDescent="0.2">
      <c r="D27" s="329"/>
      <c r="E27" s="329"/>
      <c r="F27" s="329"/>
      <c r="G27" s="329"/>
      <c r="H27" s="329"/>
      <c r="I27" s="329"/>
      <c r="J27" s="329"/>
      <c r="K27" s="330"/>
      <c r="L27" s="330"/>
      <c r="M27" s="330"/>
      <c r="N27" s="330"/>
      <c r="O27" s="331"/>
      <c r="P27" s="129"/>
    </row>
    <row r="28" spans="2:24" ht="16.5" customHeight="1" x14ac:dyDescent="0.2">
      <c r="K28" s="332" t="s">
        <v>19</v>
      </c>
      <c r="L28" s="332"/>
      <c r="M28" s="332"/>
      <c r="N28" s="332"/>
      <c r="U28" s="123"/>
    </row>
    <row r="29" spans="2:24" ht="16.5" customHeight="1" x14ac:dyDescent="0.2">
      <c r="U29" s="123"/>
    </row>
    <row r="30" spans="2:24" ht="16.5" customHeight="1" x14ac:dyDescent="0.2">
      <c r="C30" s="113" t="s">
        <v>20</v>
      </c>
      <c r="U30" s="123"/>
    </row>
    <row r="31" spans="2:24" ht="5.25" customHeight="1" x14ac:dyDescent="0.2">
      <c r="U31" s="123"/>
    </row>
    <row r="32" spans="2:24" ht="16.5" customHeight="1" x14ac:dyDescent="0.2">
      <c r="D32" s="124" t="s">
        <v>13</v>
      </c>
      <c r="E32" s="327">
        <v>7</v>
      </c>
      <c r="F32" s="327"/>
      <c r="G32" s="327" t="s">
        <v>14</v>
      </c>
      <c r="H32" s="327"/>
      <c r="I32" s="125"/>
      <c r="J32" s="126" t="s">
        <v>15</v>
      </c>
      <c r="K32" s="127" t="s">
        <v>16</v>
      </c>
      <c r="L32" s="128"/>
      <c r="U32" s="123"/>
      <c r="X32" s="130" t="s">
        <v>16</v>
      </c>
    </row>
    <row r="33" spans="2:24" ht="16.5" customHeight="1" x14ac:dyDescent="0.2">
      <c r="D33" s="328" t="s">
        <v>17</v>
      </c>
      <c r="E33" s="329"/>
      <c r="F33" s="329"/>
      <c r="G33" s="329"/>
      <c r="H33" s="329"/>
      <c r="I33" s="329"/>
      <c r="J33" s="329"/>
      <c r="K33" s="330">
        <f>SUM('20人まで（賃上げ確認表）:100人まで（賃上げ確認表）'!$P$34)</f>
        <v>0</v>
      </c>
      <c r="L33" s="330"/>
      <c r="M33" s="330"/>
      <c r="N33" s="330"/>
      <c r="O33" s="322" t="s">
        <v>18</v>
      </c>
      <c r="Q33" s="334" t="s">
        <v>21</v>
      </c>
      <c r="R33" s="335"/>
      <c r="S33" s="335"/>
      <c r="T33" s="335"/>
      <c r="U33" s="335"/>
      <c r="V33" s="335"/>
      <c r="W33" s="338"/>
      <c r="X33" s="340" t="s">
        <v>15</v>
      </c>
    </row>
    <row r="34" spans="2:24" ht="16.5" customHeight="1" x14ac:dyDescent="0.2">
      <c r="D34" s="329"/>
      <c r="E34" s="329"/>
      <c r="F34" s="329"/>
      <c r="G34" s="329"/>
      <c r="H34" s="329"/>
      <c r="I34" s="329"/>
      <c r="J34" s="329"/>
      <c r="K34" s="330"/>
      <c r="L34" s="330"/>
      <c r="M34" s="330"/>
      <c r="N34" s="330"/>
      <c r="O34" s="322"/>
      <c r="Q34" s="336"/>
      <c r="R34" s="337"/>
      <c r="S34" s="337"/>
      <c r="T34" s="337"/>
      <c r="U34" s="337"/>
      <c r="V34" s="337"/>
      <c r="W34" s="339"/>
      <c r="X34" s="341"/>
    </row>
    <row r="35" spans="2:24" ht="5.25" customHeight="1" x14ac:dyDescent="0.2">
      <c r="D35" s="117"/>
      <c r="E35" s="117"/>
      <c r="F35" s="117"/>
      <c r="G35" s="117"/>
      <c r="H35" s="117"/>
      <c r="I35" s="117"/>
      <c r="J35" s="117"/>
      <c r="K35" s="332" t="s">
        <v>19</v>
      </c>
      <c r="L35" s="332"/>
      <c r="M35" s="332"/>
      <c r="N35" s="332"/>
      <c r="U35" s="123"/>
    </row>
    <row r="36" spans="2:24" ht="14.25" customHeight="1" x14ac:dyDescent="0.2">
      <c r="D36" s="131"/>
      <c r="K36" s="342"/>
      <c r="L36" s="342"/>
      <c r="M36" s="342"/>
      <c r="N36" s="342"/>
      <c r="R36" s="343" t="s">
        <v>22</v>
      </c>
      <c r="S36" s="344"/>
      <c r="T36" s="345"/>
      <c r="U36" s="349">
        <f>SUM('20人まで（賃上げ確認表）:100人まで（賃上げ確認表）'!Q34)</f>
        <v>0</v>
      </c>
      <c r="V36" s="345" t="s">
        <v>18</v>
      </c>
      <c r="W36" s="351" t="s">
        <v>23</v>
      </c>
      <c r="X36" s="325" t="s">
        <v>24</v>
      </c>
    </row>
    <row r="37" spans="2:24" ht="14.25" customHeight="1" x14ac:dyDescent="0.2">
      <c r="E37" s="132"/>
      <c r="F37" s="132"/>
      <c r="G37" s="132"/>
      <c r="H37" s="132"/>
      <c r="I37" s="132"/>
      <c r="J37" s="132"/>
      <c r="K37" s="132"/>
      <c r="L37" s="132"/>
      <c r="M37" s="132"/>
      <c r="N37" s="132"/>
      <c r="O37" s="132"/>
      <c r="P37" s="132"/>
      <c r="Q37" s="132"/>
      <c r="R37" s="346"/>
      <c r="S37" s="347"/>
      <c r="T37" s="348"/>
      <c r="U37" s="350" t="str">
        <f>IFERROR((T24-#REF!)/T24*100,"")</f>
        <v/>
      </c>
      <c r="V37" s="348"/>
      <c r="W37" s="351"/>
      <c r="X37" s="325"/>
    </row>
    <row r="38" spans="2:24" ht="16.5" customHeight="1" x14ac:dyDescent="0.2">
      <c r="U38" s="123" t="s">
        <v>19</v>
      </c>
    </row>
    <row r="39" spans="2:24" ht="16.5" customHeight="1" x14ac:dyDescent="0.2">
      <c r="U39" s="123"/>
    </row>
    <row r="40" spans="2:24" ht="16.5" customHeight="1" x14ac:dyDescent="0.2">
      <c r="U40" s="123"/>
    </row>
    <row r="41" spans="2:24" x14ac:dyDescent="0.2">
      <c r="B41" s="321" t="s">
        <v>25</v>
      </c>
      <c r="C41" s="321"/>
      <c r="D41" s="321"/>
      <c r="E41" s="321"/>
      <c r="F41" s="321"/>
      <c r="G41" s="321"/>
      <c r="H41" s="321"/>
      <c r="I41" s="321"/>
      <c r="J41" s="321"/>
      <c r="K41" s="321"/>
      <c r="L41" s="321"/>
      <c r="M41" s="321"/>
      <c r="N41" s="321"/>
      <c r="O41" s="321"/>
      <c r="P41" s="321"/>
      <c r="Q41" s="321"/>
      <c r="R41" s="321"/>
      <c r="S41" s="321"/>
      <c r="T41" s="321"/>
      <c r="U41" s="321"/>
      <c r="V41" s="321"/>
      <c r="W41" s="321"/>
      <c r="X41" s="321"/>
    </row>
    <row r="42" spans="2:24" x14ac:dyDescent="0.2">
      <c r="B42" s="122"/>
      <c r="C42" s="122"/>
      <c r="D42" s="122"/>
      <c r="E42" s="122"/>
      <c r="F42" s="122"/>
      <c r="G42" s="122"/>
      <c r="H42" s="122"/>
      <c r="I42" s="122"/>
      <c r="J42" s="122"/>
      <c r="K42" s="122"/>
      <c r="L42" s="122"/>
      <c r="M42" s="122"/>
      <c r="N42" s="122"/>
      <c r="O42" s="122"/>
      <c r="P42" s="122"/>
      <c r="Q42" s="122"/>
      <c r="R42" s="122"/>
      <c r="S42" s="122"/>
      <c r="T42" s="122"/>
      <c r="U42" s="122"/>
      <c r="V42" s="122"/>
      <c r="W42" s="122"/>
      <c r="X42" s="122"/>
    </row>
    <row r="43" spans="2:24" x14ac:dyDescent="0.2">
      <c r="B43" s="122"/>
      <c r="C43" s="122"/>
      <c r="D43" s="122"/>
      <c r="E43" s="122"/>
      <c r="F43" s="122"/>
      <c r="G43" s="122"/>
      <c r="H43" s="122"/>
      <c r="I43" s="122"/>
      <c r="J43" s="122"/>
      <c r="K43" s="122"/>
      <c r="L43" s="122"/>
      <c r="M43" s="122"/>
      <c r="N43" s="122"/>
      <c r="O43" s="122"/>
      <c r="P43" s="122"/>
      <c r="Q43" s="122"/>
      <c r="R43" s="122"/>
      <c r="S43" s="122"/>
      <c r="T43" s="122"/>
      <c r="U43" s="122"/>
      <c r="V43" s="122"/>
      <c r="W43" s="122"/>
      <c r="X43" s="122"/>
    </row>
    <row r="44" spans="2:24" x14ac:dyDescent="0.2">
      <c r="B44" s="122"/>
      <c r="C44" s="122"/>
      <c r="D44" s="122"/>
      <c r="E44" s="122"/>
      <c r="F44" s="122"/>
      <c r="G44" s="122"/>
      <c r="H44" s="122"/>
      <c r="I44" s="122"/>
      <c r="J44" s="122"/>
      <c r="K44" s="122"/>
      <c r="L44" s="122"/>
      <c r="M44" s="122"/>
      <c r="N44" s="122"/>
      <c r="O44" s="122"/>
      <c r="P44" s="122"/>
      <c r="Q44" s="122"/>
      <c r="R44" s="122"/>
      <c r="S44" s="122"/>
      <c r="T44" s="122"/>
      <c r="U44" s="122"/>
      <c r="V44" s="122"/>
      <c r="W44" s="122"/>
      <c r="X44" s="122"/>
    </row>
    <row r="45" spans="2:24" x14ac:dyDescent="0.2">
      <c r="B45" s="122"/>
      <c r="C45" s="122"/>
      <c r="D45" s="122"/>
      <c r="E45" s="122"/>
      <c r="F45" s="122"/>
      <c r="G45" s="122"/>
      <c r="H45" s="122"/>
      <c r="I45" s="122"/>
      <c r="J45" s="122"/>
      <c r="K45" s="122"/>
      <c r="L45" s="122"/>
      <c r="M45" s="122"/>
      <c r="N45" s="122"/>
      <c r="O45" s="122"/>
      <c r="P45" s="122"/>
      <c r="Q45" s="122"/>
      <c r="R45" s="122"/>
      <c r="S45" s="122"/>
      <c r="T45" s="122"/>
      <c r="U45" s="122"/>
      <c r="V45" s="122"/>
      <c r="W45" s="122"/>
      <c r="X45" s="122"/>
    </row>
    <row r="46" spans="2:24" x14ac:dyDescent="0.2">
      <c r="B46" s="122"/>
      <c r="C46" s="122"/>
      <c r="D46" s="122"/>
      <c r="E46" s="122"/>
      <c r="F46" s="122"/>
      <c r="G46" s="122"/>
      <c r="H46" s="122"/>
      <c r="I46" s="122"/>
      <c r="J46" s="122"/>
      <c r="K46" s="122"/>
      <c r="L46" s="122"/>
      <c r="M46" s="122"/>
      <c r="N46" s="122"/>
      <c r="O46" s="122"/>
      <c r="P46" s="122"/>
      <c r="Q46" s="122"/>
      <c r="R46" s="122"/>
      <c r="S46" s="122"/>
      <c r="T46" s="122"/>
      <c r="U46" s="122"/>
      <c r="V46" s="122"/>
      <c r="W46" s="122"/>
      <c r="X46" s="122"/>
    </row>
    <row r="47" spans="2:24" x14ac:dyDescent="0.2">
      <c r="B47" s="122"/>
      <c r="C47" s="122"/>
      <c r="D47" s="122"/>
      <c r="E47" s="122"/>
      <c r="F47" s="122"/>
      <c r="G47" s="122"/>
      <c r="H47" s="122"/>
      <c r="I47" s="122"/>
      <c r="J47" s="122"/>
      <c r="K47" s="122"/>
      <c r="L47" s="122"/>
      <c r="M47" s="122"/>
      <c r="N47" s="122"/>
      <c r="O47" s="122"/>
      <c r="P47" s="122"/>
      <c r="Q47" s="122"/>
      <c r="R47" s="122"/>
      <c r="S47" s="122"/>
      <c r="T47" s="122"/>
      <c r="U47" s="122"/>
      <c r="V47" s="122"/>
      <c r="W47" s="122"/>
      <c r="X47" s="122"/>
    </row>
    <row r="48" spans="2:24" x14ac:dyDescent="0.2">
      <c r="B48" s="122"/>
      <c r="C48" s="122"/>
      <c r="D48" s="122"/>
      <c r="E48" s="122"/>
      <c r="F48" s="122"/>
      <c r="G48" s="122"/>
      <c r="H48" s="122"/>
      <c r="I48" s="122"/>
      <c r="J48" s="122"/>
      <c r="K48" s="122"/>
      <c r="L48" s="122"/>
      <c r="M48" s="122"/>
      <c r="N48" s="122"/>
      <c r="O48" s="122"/>
      <c r="P48" s="122"/>
      <c r="Q48" s="122"/>
      <c r="R48" s="122"/>
      <c r="S48" s="122"/>
      <c r="T48" s="122"/>
      <c r="U48" s="122"/>
      <c r="V48" s="122"/>
      <c r="W48" s="122"/>
      <c r="X48" s="122"/>
    </row>
    <row r="49" spans="2:24" x14ac:dyDescent="0.2">
      <c r="B49" s="122"/>
      <c r="C49" s="122"/>
      <c r="D49" s="122"/>
      <c r="E49" s="122"/>
      <c r="F49" s="122"/>
      <c r="G49" s="122"/>
      <c r="H49" s="122"/>
      <c r="I49" s="122"/>
      <c r="J49" s="122"/>
      <c r="K49" s="122"/>
      <c r="L49" s="122"/>
      <c r="M49" s="122"/>
      <c r="N49" s="122"/>
      <c r="O49" s="122"/>
      <c r="P49" s="122"/>
      <c r="Q49" s="122"/>
      <c r="R49" s="122"/>
      <c r="S49" s="122"/>
      <c r="T49" s="122"/>
      <c r="U49" s="122"/>
      <c r="V49" s="122"/>
      <c r="W49" s="122"/>
      <c r="X49" s="122"/>
    </row>
    <row r="50" spans="2:24" x14ac:dyDescent="0.2">
      <c r="B50" s="122"/>
      <c r="C50" s="122"/>
      <c r="D50" s="122"/>
      <c r="E50" s="122"/>
      <c r="F50" s="122"/>
      <c r="G50" s="122"/>
      <c r="H50" s="122"/>
      <c r="I50" s="122"/>
      <c r="J50" s="122"/>
      <c r="K50" s="122"/>
      <c r="L50" s="122"/>
      <c r="M50" s="122"/>
      <c r="N50" s="122"/>
      <c r="O50" s="122"/>
      <c r="P50" s="122"/>
      <c r="Q50" s="122"/>
      <c r="R50" s="122"/>
      <c r="S50" s="122"/>
      <c r="T50" s="122"/>
      <c r="U50" s="122"/>
      <c r="V50" s="122"/>
      <c r="W50" s="122"/>
      <c r="X50" s="122"/>
    </row>
    <row r="51" spans="2:24" x14ac:dyDescent="0.2">
      <c r="B51" s="122"/>
      <c r="C51" s="122"/>
      <c r="D51" s="122"/>
      <c r="E51" s="122"/>
      <c r="F51" s="122"/>
      <c r="G51" s="122"/>
      <c r="H51" s="122"/>
      <c r="I51" s="122"/>
      <c r="J51" s="122"/>
      <c r="K51" s="122"/>
      <c r="L51" s="122"/>
      <c r="M51" s="122"/>
      <c r="N51" s="122"/>
      <c r="O51" s="122"/>
      <c r="P51" s="122"/>
      <c r="Q51" s="122"/>
      <c r="R51" s="122"/>
      <c r="S51" s="122"/>
      <c r="T51" s="122"/>
      <c r="U51" s="122"/>
      <c r="V51" s="122"/>
      <c r="W51" s="122"/>
      <c r="X51" s="122"/>
    </row>
    <row r="52" spans="2:24" x14ac:dyDescent="0.2">
      <c r="B52" s="122"/>
      <c r="C52" s="122"/>
      <c r="D52" s="122"/>
      <c r="E52" s="122"/>
      <c r="F52" s="122"/>
      <c r="G52" s="122"/>
      <c r="H52" s="122"/>
      <c r="I52" s="122"/>
      <c r="J52" s="122"/>
      <c r="K52" s="122"/>
      <c r="L52" s="122"/>
      <c r="M52" s="122"/>
      <c r="N52" s="122"/>
      <c r="O52" s="122"/>
      <c r="P52" s="122"/>
      <c r="Q52" s="122"/>
      <c r="R52" s="122"/>
      <c r="S52" s="122"/>
      <c r="T52" s="122"/>
      <c r="U52" s="122"/>
      <c r="V52" s="122"/>
      <c r="W52" s="122"/>
      <c r="X52" s="122"/>
    </row>
    <row r="53" spans="2:24" x14ac:dyDescent="0.2">
      <c r="B53" s="122"/>
      <c r="C53" s="122"/>
      <c r="D53" s="122"/>
      <c r="E53" s="122"/>
      <c r="F53" s="122"/>
      <c r="G53" s="122"/>
      <c r="H53" s="122"/>
      <c r="I53" s="122"/>
      <c r="J53" s="122"/>
      <c r="K53" s="122"/>
      <c r="L53" s="122"/>
      <c r="M53" s="122"/>
      <c r="N53" s="122"/>
      <c r="O53" s="122"/>
      <c r="P53" s="122"/>
      <c r="Q53" s="122"/>
      <c r="R53" s="122"/>
      <c r="S53" s="122"/>
      <c r="T53" s="122"/>
      <c r="U53" s="122"/>
      <c r="V53" s="122"/>
      <c r="W53" s="122"/>
      <c r="X53" s="122"/>
    </row>
    <row r="54" spans="2:24" x14ac:dyDescent="0.2">
      <c r="B54" s="122"/>
      <c r="C54" s="122"/>
      <c r="D54" s="122"/>
      <c r="E54" s="122"/>
      <c r="F54" s="122"/>
      <c r="G54" s="122"/>
      <c r="H54" s="122"/>
      <c r="I54" s="122"/>
      <c r="J54" s="122"/>
      <c r="K54" s="122"/>
      <c r="L54" s="122"/>
      <c r="M54" s="122"/>
      <c r="N54" s="122"/>
      <c r="O54" s="122"/>
      <c r="P54" s="122"/>
      <c r="Q54" s="122"/>
      <c r="R54" s="122"/>
      <c r="S54" s="122"/>
      <c r="T54" s="122"/>
      <c r="U54" s="122"/>
      <c r="V54" s="122"/>
      <c r="W54" s="122"/>
      <c r="X54" s="122"/>
    </row>
    <row r="55" spans="2:24" x14ac:dyDescent="0.2">
      <c r="C55" s="133"/>
      <c r="D55" s="333"/>
      <c r="E55" s="333"/>
      <c r="F55" s="333"/>
      <c r="G55" s="333"/>
      <c r="H55" s="333"/>
      <c r="I55" s="333"/>
      <c r="J55" s="333"/>
      <c r="K55" s="333"/>
      <c r="L55" s="333"/>
      <c r="M55" s="333"/>
      <c r="N55" s="333"/>
      <c r="O55" s="333"/>
      <c r="P55" s="333"/>
      <c r="Q55" s="333"/>
      <c r="R55" s="333"/>
      <c r="S55" s="333"/>
      <c r="T55" s="333"/>
      <c r="U55" s="333"/>
      <c r="V55" s="333"/>
      <c r="W55" s="333"/>
      <c r="X55" s="333"/>
    </row>
    <row r="56" spans="2:24" ht="16.5" customHeight="1" x14ac:dyDescent="0.2">
      <c r="C56" s="116" t="s">
        <v>26</v>
      </c>
      <c r="D56" s="333" t="s">
        <v>27</v>
      </c>
      <c r="E56" s="333"/>
      <c r="F56" s="333"/>
      <c r="G56" s="333"/>
      <c r="H56" s="333"/>
      <c r="I56" s="333"/>
      <c r="J56" s="333"/>
      <c r="K56" s="333"/>
      <c r="L56" s="333"/>
      <c r="M56" s="333"/>
      <c r="N56" s="333"/>
      <c r="O56" s="333"/>
      <c r="P56" s="333"/>
      <c r="Q56" s="333"/>
      <c r="R56" s="333"/>
      <c r="S56" s="333"/>
      <c r="T56" s="333"/>
      <c r="U56" s="333"/>
      <c r="V56" s="333"/>
      <c r="W56" s="333"/>
      <c r="X56" s="333"/>
    </row>
    <row r="57" spans="2:24" ht="16.5" customHeight="1" x14ac:dyDescent="0.2">
      <c r="C57" s="113" t="s">
        <v>26</v>
      </c>
      <c r="D57" s="333" t="s">
        <v>28</v>
      </c>
      <c r="E57" s="333"/>
      <c r="F57" s="333"/>
      <c r="G57" s="333"/>
      <c r="H57" s="333"/>
      <c r="I57" s="333"/>
      <c r="J57" s="333"/>
      <c r="K57" s="333"/>
      <c r="L57" s="333"/>
      <c r="M57" s="333"/>
      <c r="N57" s="333"/>
      <c r="O57" s="333"/>
      <c r="P57" s="333"/>
      <c r="Q57" s="333"/>
      <c r="R57" s="333"/>
      <c r="S57" s="333"/>
      <c r="T57" s="333"/>
      <c r="U57" s="333"/>
      <c r="V57" s="333"/>
      <c r="W57" s="333"/>
      <c r="X57" s="333"/>
    </row>
    <row r="58" spans="2:24" x14ac:dyDescent="0.2">
      <c r="C58" s="113" t="s">
        <v>26</v>
      </c>
      <c r="D58" s="113" t="s">
        <v>29</v>
      </c>
    </row>
  </sheetData>
  <mergeCells count="34">
    <mergeCell ref="D56:X56"/>
    <mergeCell ref="B41:X41"/>
    <mergeCell ref="D57:X57"/>
    <mergeCell ref="Q33:V34"/>
    <mergeCell ref="W33:W34"/>
    <mergeCell ref="X33:X34"/>
    <mergeCell ref="K35:N36"/>
    <mergeCell ref="R36:T37"/>
    <mergeCell ref="U36:U37"/>
    <mergeCell ref="V36:V37"/>
    <mergeCell ref="W36:W37"/>
    <mergeCell ref="X36:X37"/>
    <mergeCell ref="O33:O34"/>
    <mergeCell ref="D55:X55"/>
    <mergeCell ref="K28:N28"/>
    <mergeCell ref="E32:F32"/>
    <mergeCell ref="G32:H32"/>
    <mergeCell ref="D33:J34"/>
    <mergeCell ref="K33:N34"/>
    <mergeCell ref="B21:X21"/>
    <mergeCell ref="E25:F25"/>
    <mergeCell ref="G25:H25"/>
    <mergeCell ref="D26:J27"/>
    <mergeCell ref="K26:N27"/>
    <mergeCell ref="O26:O27"/>
    <mergeCell ref="B19:X19"/>
    <mergeCell ref="B1:F1"/>
    <mergeCell ref="B3:X3"/>
    <mergeCell ref="B4:X4"/>
    <mergeCell ref="B15:X15"/>
    <mergeCell ref="B17:X17"/>
    <mergeCell ref="N10:W10"/>
    <mergeCell ref="N11:W11"/>
    <mergeCell ref="P12:W12"/>
  </mergeCells>
  <phoneticPr fontId="2"/>
  <printOptions horizontalCentered="1"/>
  <pageMargins left="0.70866141732283472" right="0.70866141732283472" top="0.74803149606299213" bottom="0.74803149606299213" header="0.31496062992125984" footer="0.31496062992125984"/>
  <pageSetup paperSize="9" scale="68"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53FF5-FAA7-4C5F-8EF7-65B97AE117A4}">
  <sheetPr>
    <pageSetUpPr fitToPage="1"/>
  </sheetPr>
  <dimension ref="A1:AQ147"/>
  <sheetViews>
    <sheetView showGridLines="0" tabSelected="1" topLeftCell="A16" zoomScale="75" zoomScaleNormal="75" zoomScaleSheetLayoutView="100" workbookViewId="0">
      <selection activeCell="I26" sqref="I26"/>
    </sheetView>
  </sheetViews>
  <sheetFormatPr defaultRowHeight="18.75" x14ac:dyDescent="0.4"/>
  <cols>
    <col min="1" max="1" width="3"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352" t="s">
        <v>30</v>
      </c>
      <c r="C1" s="353"/>
      <c r="D1" s="353"/>
      <c r="E1" s="353"/>
      <c r="F1" s="353"/>
      <c r="G1" s="353"/>
      <c r="H1" s="353"/>
      <c r="I1" s="353"/>
      <c r="J1" s="353"/>
      <c r="K1" s="353"/>
      <c r="L1" s="353"/>
      <c r="M1" s="353"/>
      <c r="N1" s="353"/>
      <c r="O1" s="353"/>
      <c r="P1" s="353"/>
      <c r="Q1" s="353"/>
      <c r="R1" s="354"/>
      <c r="S1" s="3"/>
      <c r="U1" s="152"/>
    </row>
    <row r="2" spans="1:38" ht="28.5" customHeight="1" x14ac:dyDescent="0.4">
      <c r="A2" s="4"/>
      <c r="B2" s="355" t="s">
        <v>157</v>
      </c>
      <c r="C2" s="355"/>
      <c r="D2" s="355"/>
      <c r="E2" s="355"/>
      <c r="F2" s="355"/>
      <c r="G2" s="355"/>
      <c r="H2" s="355"/>
      <c r="I2" s="355"/>
      <c r="J2" s="355"/>
      <c r="K2" s="355"/>
      <c r="L2" s="355"/>
      <c r="M2" s="355"/>
      <c r="N2" s="355"/>
      <c r="O2" s="355"/>
      <c r="P2" s="355"/>
      <c r="Q2" s="355"/>
      <c r="R2" s="355"/>
      <c r="S2" s="3"/>
      <c r="U2" s="152"/>
      <c r="V2" s="356" t="s">
        <v>31</v>
      </c>
      <c r="W2" s="357"/>
      <c r="X2" s="357"/>
      <c r="Y2" s="357"/>
      <c r="Z2" s="357"/>
      <c r="AA2" s="357"/>
      <c r="AB2" s="357"/>
      <c r="AC2" s="357"/>
      <c r="AD2" s="357"/>
      <c r="AE2" s="357"/>
      <c r="AF2" s="357"/>
      <c r="AG2" s="357"/>
      <c r="AH2" s="357"/>
      <c r="AI2" s="357"/>
      <c r="AJ2" s="357"/>
      <c r="AK2" s="357"/>
      <c r="AL2" s="357"/>
    </row>
    <row r="3" spans="1:38" ht="18.75" customHeight="1" x14ac:dyDescent="0.4">
      <c r="A3" s="4"/>
      <c r="B3" s="358" t="s">
        <v>158</v>
      </c>
      <c r="C3" s="359"/>
      <c r="D3" s="359"/>
      <c r="E3" s="359"/>
      <c r="F3" s="359"/>
      <c r="G3" s="359"/>
      <c r="H3" s="359" t="s">
        <v>33</v>
      </c>
      <c r="I3" s="359"/>
      <c r="J3" s="359"/>
      <c r="K3" s="359"/>
      <c r="L3" s="359"/>
      <c r="M3" s="359"/>
      <c r="N3" s="359"/>
      <c r="O3" s="359"/>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360" t="s">
        <v>34</v>
      </c>
      <c r="C5" s="360"/>
      <c r="D5" s="8" t="s">
        <v>35</v>
      </c>
      <c r="E5" s="9"/>
      <c r="F5" s="10" t="s">
        <v>36</v>
      </c>
      <c r="G5" s="11" t="s">
        <v>37</v>
      </c>
      <c r="H5" s="361" t="s">
        <v>38</v>
      </c>
      <c r="I5" s="362"/>
      <c r="J5" s="362"/>
      <c r="K5" s="362"/>
      <c r="L5" s="362"/>
      <c r="M5" s="362"/>
      <c r="N5" s="362"/>
      <c r="O5" s="2"/>
      <c r="P5" s="2"/>
      <c r="Q5" s="2"/>
      <c r="R5" s="2"/>
      <c r="U5" s="152"/>
      <c r="V5" s="153"/>
      <c r="W5" s="154"/>
      <c r="X5" s="154"/>
      <c r="Y5" s="154"/>
      <c r="Z5" s="154"/>
      <c r="AA5" s="154"/>
      <c r="AB5" s="154"/>
      <c r="AC5" s="154"/>
      <c r="AD5" s="154"/>
      <c r="AE5" s="154"/>
      <c r="AF5" s="154"/>
      <c r="AG5" s="154"/>
      <c r="AH5" s="154"/>
      <c r="AI5" s="363"/>
      <c r="AJ5" s="363"/>
      <c r="AK5" s="363"/>
      <c r="AL5" s="363"/>
    </row>
    <row r="6" spans="1:38" ht="18.75" customHeight="1" thickTop="1" thickBot="1" x14ac:dyDescent="0.45">
      <c r="A6" s="4"/>
      <c r="B6" s="368" t="s">
        <v>39</v>
      </c>
      <c r="C6" s="369"/>
      <c r="D6" s="369"/>
      <c r="E6" s="369"/>
      <c r="F6" s="369"/>
      <c r="G6" s="370"/>
      <c r="H6" s="370"/>
      <c r="I6" s="370"/>
      <c r="J6" s="370"/>
      <c r="K6" s="12"/>
      <c r="L6" s="12"/>
      <c r="M6" s="12"/>
      <c r="N6" s="12"/>
      <c r="O6" s="13"/>
      <c r="P6" s="14"/>
      <c r="Q6" s="2"/>
      <c r="R6" s="2"/>
      <c r="U6" s="152"/>
      <c r="V6" s="153"/>
      <c r="W6" s="154"/>
      <c r="X6" s="154"/>
      <c r="Y6" s="154"/>
      <c r="Z6" s="154"/>
      <c r="AA6" s="154"/>
      <c r="AB6" s="154"/>
      <c r="AC6" s="154"/>
      <c r="AD6" s="154"/>
      <c r="AE6" s="154"/>
      <c r="AF6" s="154"/>
      <c r="AG6" s="154"/>
      <c r="AH6" s="154"/>
      <c r="AI6" s="155"/>
      <c r="AJ6" s="155"/>
      <c r="AK6" s="371"/>
      <c r="AL6" s="371"/>
    </row>
    <row r="7" spans="1:38" ht="18.75" customHeight="1" thickTop="1" thickBot="1" x14ac:dyDescent="0.45">
      <c r="A7" s="4"/>
      <c r="B7" s="15"/>
      <c r="C7" s="16" t="s">
        <v>40</v>
      </c>
      <c r="D7" s="148"/>
      <c r="E7" s="17" t="s">
        <v>41</v>
      </c>
      <c r="K7" s="12"/>
      <c r="L7" s="12"/>
      <c r="M7" s="12"/>
      <c r="N7" s="12"/>
      <c r="O7" s="12"/>
      <c r="P7" s="18"/>
      <c r="Q7" s="2"/>
      <c r="R7" s="2"/>
      <c r="U7" s="152"/>
      <c r="V7" s="153"/>
      <c r="W7" s="154"/>
      <c r="X7" s="154"/>
      <c r="Y7" s="154"/>
      <c r="Z7" s="154"/>
      <c r="AA7" s="154"/>
      <c r="AB7" s="154"/>
      <c r="AC7" s="154"/>
      <c r="AD7" s="154"/>
      <c r="AE7" s="154"/>
      <c r="AF7" s="154"/>
      <c r="AG7" s="154"/>
      <c r="AH7" s="154"/>
      <c r="AI7" s="155"/>
      <c r="AJ7" s="155"/>
      <c r="AK7" s="365"/>
      <c r="AL7" s="365"/>
    </row>
    <row r="8" spans="1:38" ht="18.75" customHeight="1" thickTop="1" thickBot="1" x14ac:dyDescent="0.45">
      <c r="A8" s="4"/>
      <c r="B8" s="15"/>
      <c r="C8" s="19" t="s">
        <v>42</v>
      </c>
      <c r="D8" s="149">
        <v>122</v>
      </c>
      <c r="E8" s="20" t="s">
        <v>41</v>
      </c>
      <c r="F8" s="21"/>
      <c r="I8" s="21"/>
      <c r="J8" s="22" t="s">
        <v>43</v>
      </c>
      <c r="K8" s="12"/>
      <c r="L8" s="12"/>
      <c r="M8" s="12"/>
      <c r="N8" s="12"/>
      <c r="O8" s="12"/>
      <c r="P8" s="18"/>
      <c r="Q8" s="2"/>
      <c r="R8" s="2"/>
      <c r="U8" s="152"/>
      <c r="V8" s="153"/>
      <c r="W8" s="154"/>
      <c r="X8" s="154"/>
      <c r="Y8" s="154"/>
      <c r="Z8" s="154"/>
      <c r="AA8" s="154"/>
      <c r="AB8" s="154"/>
      <c r="AC8" s="154"/>
      <c r="AD8" s="154"/>
      <c r="AE8" s="154"/>
      <c r="AF8" s="154"/>
      <c r="AG8" s="154"/>
      <c r="AH8" s="154"/>
      <c r="AI8" s="364"/>
      <c r="AJ8" s="364"/>
      <c r="AK8" s="365"/>
      <c r="AL8" s="365"/>
    </row>
    <row r="9" spans="1:38" ht="18.75" customHeight="1" thickTop="1" thickBot="1" x14ac:dyDescent="0.45">
      <c r="A9" s="4"/>
      <c r="B9" s="15"/>
      <c r="C9" s="23" t="s">
        <v>44</v>
      </c>
      <c r="D9" s="150">
        <v>8</v>
      </c>
      <c r="E9" s="24" t="s">
        <v>45</v>
      </c>
      <c r="F9" s="372" t="s">
        <v>46</v>
      </c>
      <c r="G9" s="372"/>
      <c r="H9" s="372"/>
      <c r="I9" s="373"/>
      <c r="J9" s="25">
        <f>IF($D$7="",365-$D$8,$D$7)*$D$9/12</f>
        <v>162</v>
      </c>
      <c r="K9" s="26" t="s">
        <v>47</v>
      </c>
      <c r="L9" s="27"/>
      <c r="M9" s="12"/>
      <c r="N9" s="12"/>
      <c r="O9" s="12"/>
      <c r="P9" s="18"/>
      <c r="Q9" s="2"/>
      <c r="R9" s="2"/>
      <c r="U9" s="152"/>
      <c r="V9" s="153"/>
      <c r="W9" s="154"/>
      <c r="X9" s="154"/>
      <c r="Y9" s="154"/>
      <c r="Z9" s="154"/>
      <c r="AA9" s="154"/>
      <c r="AB9" s="154"/>
      <c r="AC9" s="154"/>
      <c r="AD9" s="154"/>
      <c r="AE9" s="154"/>
      <c r="AF9" s="154"/>
      <c r="AG9" s="154"/>
      <c r="AH9" s="154"/>
      <c r="AI9" s="364"/>
      <c r="AJ9" s="364"/>
      <c r="AK9" s="365"/>
      <c r="AL9" s="365"/>
    </row>
    <row r="10" spans="1:38" ht="18.75" customHeight="1" thickTop="1" thickBot="1" x14ac:dyDescent="0.45">
      <c r="A10" s="4"/>
      <c r="B10" s="28" t="s">
        <v>48</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364"/>
      <c r="AJ10" s="364"/>
      <c r="AK10" s="365"/>
      <c r="AL10" s="365"/>
    </row>
    <row r="11" spans="1:38" ht="18.75" customHeight="1" thickTop="1" thickBot="1" x14ac:dyDescent="0.45">
      <c r="A11" s="4"/>
      <c r="B11" s="15"/>
      <c r="C11" s="16" t="s">
        <v>40</v>
      </c>
      <c r="D11" s="148">
        <v>243</v>
      </c>
      <c r="E11" s="17" t="s">
        <v>41</v>
      </c>
      <c r="I11" s="21"/>
      <c r="J11" s="22" t="s">
        <v>43</v>
      </c>
      <c r="K11" s="12"/>
      <c r="L11" s="12"/>
      <c r="M11" s="12"/>
      <c r="N11" s="12"/>
      <c r="O11" s="12"/>
      <c r="P11" s="18"/>
      <c r="Q11" s="2"/>
      <c r="R11" s="2"/>
      <c r="U11" s="152"/>
      <c r="V11" s="153"/>
      <c r="W11" s="154"/>
      <c r="X11" s="154"/>
      <c r="Y11" s="154"/>
      <c r="Z11" s="154"/>
      <c r="AA11" s="154"/>
      <c r="AB11" s="154"/>
      <c r="AC11" s="154"/>
      <c r="AD11" s="154"/>
      <c r="AE11" s="154"/>
      <c r="AF11" s="154"/>
      <c r="AG11" s="154"/>
      <c r="AH11" s="154"/>
      <c r="AI11" s="364"/>
      <c r="AJ11" s="364"/>
      <c r="AK11" s="365"/>
      <c r="AL11" s="365"/>
    </row>
    <row r="12" spans="1:38" ht="18.75" customHeight="1" thickTop="1" thickBot="1" x14ac:dyDescent="0.45">
      <c r="A12" s="4"/>
      <c r="B12" s="31"/>
      <c r="C12" s="19" t="s">
        <v>42</v>
      </c>
      <c r="D12" s="149"/>
      <c r="E12" s="20" t="s">
        <v>41</v>
      </c>
      <c r="F12" s="366" t="s">
        <v>49</v>
      </c>
      <c r="G12" s="366"/>
      <c r="H12" s="366"/>
      <c r="I12" s="367"/>
      <c r="J12" s="25">
        <f>D13</f>
        <v>8</v>
      </c>
      <c r="K12" s="26" t="s">
        <v>50</v>
      </c>
      <c r="L12" s="27"/>
      <c r="M12" s="12"/>
      <c r="N12" s="12"/>
      <c r="O12" s="12"/>
      <c r="P12" s="18"/>
      <c r="Q12" s="2"/>
      <c r="R12" s="2"/>
      <c r="U12" s="152"/>
      <c r="V12" s="153"/>
      <c r="W12" s="154"/>
      <c r="X12" s="154"/>
      <c r="Y12" s="154"/>
      <c r="Z12" s="154"/>
      <c r="AA12" s="154"/>
      <c r="AB12" s="154"/>
      <c r="AC12" s="154"/>
      <c r="AD12" s="154"/>
      <c r="AE12" s="154"/>
      <c r="AF12" s="154"/>
      <c r="AG12" s="154"/>
      <c r="AH12" s="154"/>
      <c r="AI12" s="364"/>
      <c r="AJ12" s="364"/>
      <c r="AK12" s="365"/>
      <c r="AL12" s="365"/>
    </row>
    <row r="13" spans="1:38" ht="18.75" customHeight="1" thickTop="1" thickBot="1" x14ac:dyDescent="0.45">
      <c r="A13" s="4"/>
      <c r="B13" s="32"/>
      <c r="C13" s="33" t="s">
        <v>44</v>
      </c>
      <c r="D13" s="150">
        <v>8</v>
      </c>
      <c r="E13" s="24" t="s">
        <v>45</v>
      </c>
      <c r="F13" s="372" t="s">
        <v>51</v>
      </c>
      <c r="G13" s="372"/>
      <c r="H13" s="372"/>
      <c r="I13" s="373"/>
      <c r="J13" s="34">
        <f>IF($D$11="",365-$D$12,$D$11)*$D$13/12</f>
        <v>162</v>
      </c>
      <c r="K13" s="35" t="s">
        <v>52</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374" t="s">
        <v>53</v>
      </c>
      <c r="C14" s="375"/>
      <c r="D14" s="375"/>
      <c r="E14" s="375"/>
      <c r="F14" s="30"/>
      <c r="G14" s="30"/>
      <c r="H14" s="30"/>
      <c r="I14" s="30"/>
      <c r="J14" s="30"/>
      <c r="K14" s="13"/>
      <c r="L14" s="13"/>
      <c r="M14" s="13"/>
      <c r="N14" s="13"/>
      <c r="O14" s="13"/>
      <c r="P14" s="14"/>
      <c r="Q14" s="2"/>
      <c r="R14" s="2"/>
      <c r="U14" s="152"/>
      <c r="V14" s="153"/>
      <c r="W14" s="363"/>
      <c r="X14" s="363"/>
      <c r="Y14" s="363"/>
      <c r="Z14" s="363"/>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43</v>
      </c>
      <c r="K15" s="12"/>
      <c r="L15" s="12"/>
      <c r="M15" s="12"/>
      <c r="N15" s="12"/>
      <c r="O15" s="12"/>
      <c r="P15" s="18"/>
      <c r="Q15" s="2"/>
      <c r="R15" s="2"/>
      <c r="U15" s="152"/>
      <c r="V15" s="153"/>
      <c r="W15" s="155"/>
      <c r="X15" s="155"/>
      <c r="Y15" s="371"/>
      <c r="Z15" s="371"/>
      <c r="AA15" s="154"/>
      <c r="AB15" s="154"/>
      <c r="AC15" s="154"/>
      <c r="AD15" s="154"/>
      <c r="AE15" s="154"/>
      <c r="AF15" s="154"/>
      <c r="AG15" s="154"/>
      <c r="AH15" s="154"/>
      <c r="AI15" s="154"/>
      <c r="AJ15" s="154"/>
      <c r="AK15" s="154"/>
      <c r="AL15" s="154"/>
    </row>
    <row r="16" spans="1:38" ht="18.75" customHeight="1" thickTop="1" thickBot="1" x14ac:dyDescent="0.45">
      <c r="A16" s="4"/>
      <c r="B16" s="32"/>
      <c r="C16" s="33" t="s">
        <v>44</v>
      </c>
      <c r="D16" s="151">
        <v>8</v>
      </c>
      <c r="E16" s="24" t="s">
        <v>45</v>
      </c>
      <c r="F16" s="372" t="s">
        <v>49</v>
      </c>
      <c r="G16" s="372"/>
      <c r="H16" s="372"/>
      <c r="I16" s="373"/>
      <c r="J16" s="25">
        <f>D16</f>
        <v>8</v>
      </c>
      <c r="K16" s="35" t="s">
        <v>50</v>
      </c>
      <c r="L16" s="36"/>
      <c r="M16" s="37"/>
      <c r="N16" s="37"/>
      <c r="O16" s="37"/>
      <c r="P16" s="38"/>
      <c r="Q16" s="2"/>
      <c r="R16" s="2"/>
      <c r="U16" s="152"/>
      <c r="V16" s="153"/>
      <c r="W16" s="155"/>
      <c r="X16" s="155"/>
      <c r="Y16" s="365"/>
      <c r="Z16" s="365"/>
      <c r="AA16" s="154"/>
      <c r="AB16" s="154"/>
      <c r="AC16" s="154"/>
      <c r="AD16" s="154"/>
      <c r="AE16" s="154"/>
      <c r="AF16" s="154"/>
      <c r="AG16" s="154"/>
      <c r="AH16" s="154"/>
      <c r="AI16" s="154"/>
      <c r="AJ16" s="154"/>
      <c r="AK16" s="154"/>
      <c r="AL16" s="154"/>
    </row>
    <row r="17" spans="1:40" ht="18.75" customHeight="1" thickTop="1" thickBot="1" x14ac:dyDescent="0.45">
      <c r="A17" s="4"/>
      <c r="B17" s="374" t="s">
        <v>54</v>
      </c>
      <c r="C17" s="375"/>
      <c r="D17" s="375"/>
      <c r="E17" s="375"/>
      <c r="F17" s="30"/>
      <c r="G17" s="30"/>
      <c r="H17" s="30"/>
      <c r="I17" s="30"/>
      <c r="J17" s="30"/>
      <c r="K17" s="13"/>
      <c r="L17" s="13"/>
      <c r="M17" s="13"/>
      <c r="N17" s="13"/>
      <c r="O17" s="13"/>
      <c r="P17" s="14"/>
      <c r="Q17" s="2"/>
      <c r="R17" s="2"/>
      <c r="U17" s="152"/>
      <c r="V17" s="153"/>
      <c r="W17" s="364"/>
      <c r="X17" s="364"/>
      <c r="Y17" s="365"/>
      <c r="Z17" s="365"/>
      <c r="AA17" s="154"/>
      <c r="AB17" s="154"/>
      <c r="AC17" s="154"/>
      <c r="AD17" s="154"/>
      <c r="AE17" s="154"/>
      <c r="AF17" s="154"/>
      <c r="AG17" s="154"/>
      <c r="AH17" s="154"/>
      <c r="AI17" s="154"/>
      <c r="AJ17" s="154"/>
      <c r="AK17" s="154"/>
      <c r="AL17" s="154"/>
    </row>
    <row r="18" spans="1:40" ht="18.75" customHeight="1" thickBot="1" x14ac:dyDescent="0.45">
      <c r="A18" s="4"/>
      <c r="B18" s="32"/>
      <c r="C18" s="40" t="s">
        <v>55</v>
      </c>
      <c r="D18" s="41">
        <v>1</v>
      </c>
      <c r="E18" s="42" t="s">
        <v>56</v>
      </c>
      <c r="F18" s="372" t="s">
        <v>57</v>
      </c>
      <c r="G18" s="372"/>
      <c r="H18" s="372"/>
      <c r="I18" s="373"/>
      <c r="J18" s="25">
        <f>D18</f>
        <v>1</v>
      </c>
      <c r="K18" s="35" t="s">
        <v>58</v>
      </c>
      <c r="L18" s="36"/>
      <c r="M18" s="37"/>
      <c r="N18" s="37"/>
      <c r="O18" s="37"/>
      <c r="P18" s="38"/>
      <c r="Q18" s="2"/>
      <c r="R18" s="2"/>
      <c r="U18" s="152"/>
      <c r="V18" s="153"/>
      <c r="W18" s="364"/>
      <c r="X18" s="364"/>
      <c r="Y18" s="365"/>
      <c r="Z18" s="365"/>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364"/>
      <c r="X20" s="364"/>
      <c r="Y20" s="365"/>
      <c r="Z20" s="365"/>
      <c r="AA20" s="154"/>
      <c r="AB20" s="154"/>
      <c r="AC20" s="154"/>
      <c r="AD20" s="154"/>
      <c r="AE20" s="154"/>
      <c r="AF20" s="154"/>
      <c r="AG20" s="154"/>
      <c r="AH20" s="154"/>
      <c r="AI20" s="154"/>
      <c r="AJ20" s="154"/>
      <c r="AK20" s="154"/>
      <c r="AL20" s="154"/>
    </row>
    <row r="21" spans="1:40" ht="28.5" customHeight="1" thickTop="1" thickBot="1" x14ac:dyDescent="0.45">
      <c r="B21" s="389" t="s">
        <v>59</v>
      </c>
      <c r="C21" s="389"/>
      <c r="D21" s="65"/>
      <c r="E21" s="66" t="s">
        <v>37</v>
      </c>
      <c r="F21" s="67" t="s">
        <v>60</v>
      </c>
      <c r="G21" s="68"/>
      <c r="H21" s="68"/>
      <c r="I21" s="69"/>
      <c r="J21" s="109"/>
      <c r="K21" s="27"/>
      <c r="L21" s="27"/>
      <c r="M21" s="12"/>
      <c r="N21" s="12"/>
      <c r="O21" s="12"/>
      <c r="P21" s="12"/>
      <c r="Q21" s="12"/>
      <c r="R21" s="12"/>
      <c r="U21" s="152"/>
      <c r="V21" s="153"/>
      <c r="W21" s="364"/>
      <c r="X21" s="364"/>
      <c r="Y21" s="365"/>
      <c r="Z21" s="365"/>
      <c r="AA21" s="154"/>
      <c r="AB21" s="154"/>
      <c r="AC21" s="154"/>
      <c r="AD21" s="154"/>
      <c r="AE21" s="154"/>
      <c r="AF21" s="154"/>
      <c r="AG21" s="154"/>
      <c r="AH21" s="154"/>
      <c r="AI21" s="154"/>
      <c r="AJ21" s="154"/>
      <c r="AK21" s="154"/>
      <c r="AL21" s="154"/>
    </row>
    <row r="22" spans="1:40" ht="18.75" customHeight="1" thickTop="1" thickBot="1" x14ac:dyDescent="0.45">
      <c r="A22" s="390" t="s">
        <v>61</v>
      </c>
      <c r="B22" s="390"/>
      <c r="C22" s="390"/>
      <c r="D22" s="390"/>
      <c r="E22" s="390"/>
      <c r="F22" s="390"/>
      <c r="G22" s="390"/>
      <c r="H22" s="391"/>
      <c r="I22" s="70" t="s">
        <v>62</v>
      </c>
      <c r="J22" s="392" t="s">
        <v>63</v>
      </c>
      <c r="K22" s="393"/>
      <c r="L22" s="393"/>
      <c r="M22" s="393"/>
      <c r="N22" s="393"/>
      <c r="O22" s="393"/>
      <c r="P22" s="393"/>
      <c r="Q22" s="393"/>
      <c r="R22" s="393"/>
      <c r="S22" s="393"/>
      <c r="U22" s="152"/>
      <c r="V22" s="153"/>
      <c r="W22" s="364"/>
      <c r="X22" s="364"/>
      <c r="Y22" s="365"/>
      <c r="Z22" s="365"/>
      <c r="AA22" s="154"/>
      <c r="AB22" s="154"/>
      <c r="AC22" s="154"/>
      <c r="AD22" s="154"/>
      <c r="AE22" s="154"/>
      <c r="AF22" s="154"/>
      <c r="AG22" s="154"/>
      <c r="AH22" s="154"/>
      <c r="AI22" s="154"/>
      <c r="AJ22" s="154"/>
      <c r="AK22" s="154"/>
      <c r="AL22" s="154"/>
    </row>
    <row r="23" spans="1:40" ht="18.75" customHeight="1" thickBot="1" x14ac:dyDescent="0.45">
      <c r="A23" s="376"/>
      <c r="B23" s="376"/>
      <c r="C23" s="376"/>
      <c r="D23" s="376"/>
      <c r="E23" s="376"/>
      <c r="F23" s="376"/>
      <c r="G23" s="376"/>
      <c r="H23" s="376"/>
      <c r="I23" s="376"/>
      <c r="J23" s="376"/>
      <c r="K23" s="376"/>
      <c r="L23" s="376"/>
      <c r="M23" s="376"/>
      <c r="N23" s="6"/>
      <c r="O23" s="377" t="s">
        <v>64</v>
      </c>
      <c r="P23" s="379" t="str">
        <f>'【様式第５号の４】事業場内賃金(時給単価)の平均'!N11&amp;""</f>
        <v/>
      </c>
      <c r="Q23" s="380"/>
      <c r="R23" s="381"/>
      <c r="U23" s="152"/>
      <c r="V23" s="153"/>
      <c r="W23" s="9"/>
      <c r="X23" s="376" t="s">
        <v>65</v>
      </c>
      <c r="Y23" s="376"/>
      <c r="Z23" s="376"/>
      <c r="AA23" s="376"/>
      <c r="AB23" s="154"/>
      <c r="AC23" s="154"/>
      <c r="AD23" s="154"/>
      <c r="AE23" s="154"/>
      <c r="AF23" s="154"/>
      <c r="AG23" s="154"/>
      <c r="AH23" s="154"/>
      <c r="AI23" s="154"/>
      <c r="AJ23" s="154"/>
      <c r="AK23" s="154"/>
      <c r="AL23" s="154"/>
    </row>
    <row r="24" spans="1:40" ht="18.75" customHeight="1" x14ac:dyDescent="0.4">
      <c r="B24" s="71" t="s">
        <v>66</v>
      </c>
      <c r="O24" s="378"/>
      <c r="P24" s="382"/>
      <c r="Q24" s="383"/>
      <c r="R24" s="384"/>
      <c r="U24" s="152"/>
      <c r="V24" s="153"/>
      <c r="W24" s="9"/>
      <c r="X24" s="385" t="s">
        <v>67</v>
      </c>
      <c r="Y24" s="386"/>
      <c r="Z24" s="387" t="s">
        <v>68</v>
      </c>
      <c r="AA24" s="388"/>
      <c r="AB24" s="154"/>
      <c r="AC24" s="154"/>
      <c r="AD24" s="154"/>
      <c r="AE24" s="154"/>
      <c r="AF24" s="154"/>
      <c r="AG24" s="154"/>
      <c r="AH24" s="154"/>
      <c r="AI24" s="154"/>
      <c r="AJ24" s="154"/>
      <c r="AK24" s="154"/>
      <c r="AL24" s="154"/>
    </row>
    <row r="25" spans="1:40" ht="18.75" customHeight="1" thickBot="1" x14ac:dyDescent="0.45">
      <c r="B25" s="407" t="s">
        <v>69</v>
      </c>
      <c r="C25" s="408"/>
      <c r="D25" s="73"/>
      <c r="E25" s="73"/>
      <c r="F25" s="74"/>
      <c r="G25" s="74"/>
      <c r="H25" s="74"/>
      <c r="I25" s="74"/>
      <c r="J25" s="74"/>
      <c r="K25" s="74"/>
      <c r="L25" s="74"/>
      <c r="M25" s="75"/>
      <c r="O25" s="21"/>
      <c r="U25" s="157"/>
      <c r="V25" s="9"/>
      <c r="W25" s="9"/>
      <c r="X25" s="158" t="s">
        <v>70</v>
      </c>
      <c r="Y25" s="159"/>
      <c r="Z25" s="160" t="s">
        <v>71</v>
      </c>
      <c r="AA25" s="161"/>
      <c r="AB25" s="9"/>
      <c r="AC25" s="9"/>
      <c r="AD25" s="9"/>
      <c r="AE25" s="9"/>
      <c r="AF25" s="9"/>
      <c r="AG25" s="9"/>
      <c r="AH25" s="9"/>
      <c r="AI25" s="9"/>
      <c r="AJ25" s="9"/>
      <c r="AK25" s="9"/>
      <c r="AL25" s="9"/>
    </row>
    <row r="26" spans="1:40" ht="18.75" customHeight="1" thickTop="1" x14ac:dyDescent="0.4">
      <c r="B26" s="409"/>
      <c r="C26" s="410"/>
      <c r="D26" s="39"/>
      <c r="E26" s="17"/>
      <c r="F26" s="76"/>
      <c r="G26" s="76"/>
      <c r="H26" s="76"/>
      <c r="I26" s="76"/>
      <c r="J26" s="76"/>
      <c r="K26" s="76"/>
      <c r="L26" s="76"/>
      <c r="O26" s="411" t="s">
        <v>72</v>
      </c>
      <c r="P26" s="412"/>
      <c r="Q26" s="412"/>
      <c r="R26" s="413"/>
      <c r="S26" s="77"/>
      <c r="T26" s="77"/>
      <c r="U26" s="152"/>
      <c r="V26" s="9"/>
      <c r="W26" s="9"/>
      <c r="X26" s="158" t="s">
        <v>73</v>
      </c>
      <c r="Y26" s="159"/>
      <c r="Z26" s="160" t="s">
        <v>74</v>
      </c>
      <c r="AA26" s="162"/>
      <c r="AB26" s="9"/>
      <c r="AC26" s="9"/>
      <c r="AD26" s="9"/>
      <c r="AE26" s="9"/>
      <c r="AF26" s="9"/>
      <c r="AG26" s="9"/>
      <c r="AH26" s="9"/>
      <c r="AI26" s="9"/>
      <c r="AJ26" s="414"/>
      <c r="AK26" s="414"/>
      <c r="AL26" s="414"/>
    </row>
    <row r="27" spans="1:40" ht="18.75" customHeight="1" thickBot="1" x14ac:dyDescent="0.45">
      <c r="B27" s="394"/>
      <c r="C27" s="395"/>
      <c r="D27" s="78"/>
      <c r="E27" s="20"/>
      <c r="F27" s="27"/>
      <c r="G27" s="27"/>
      <c r="H27" s="27"/>
      <c r="I27" s="79"/>
      <c r="J27" s="79"/>
      <c r="K27" s="79"/>
      <c r="L27" s="79"/>
      <c r="O27" s="415" t="s">
        <v>75</v>
      </c>
      <c r="P27" s="416"/>
      <c r="Q27" s="417">
        <v>998</v>
      </c>
      <c r="R27" s="418"/>
      <c r="U27" s="152"/>
      <c r="V27" s="9"/>
      <c r="W27" s="9"/>
      <c r="X27" s="158" t="s">
        <v>76</v>
      </c>
      <c r="Y27" s="159"/>
      <c r="Z27" s="160" t="s">
        <v>77</v>
      </c>
      <c r="AA27" s="162"/>
      <c r="AB27" s="9"/>
      <c r="AC27" s="9"/>
      <c r="AD27" s="9"/>
      <c r="AE27" s="9"/>
      <c r="AF27" s="9"/>
      <c r="AG27" s="9"/>
      <c r="AH27" s="9"/>
      <c r="AI27" s="9"/>
      <c r="AJ27" s="402"/>
      <c r="AK27" s="402"/>
      <c r="AL27" s="163"/>
    </row>
    <row r="28" spans="1:40" ht="18.75" customHeight="1" thickBot="1" x14ac:dyDescent="0.45">
      <c r="B28" s="394"/>
      <c r="C28" s="395"/>
      <c r="D28" s="80"/>
      <c r="E28" s="81"/>
      <c r="F28" s="27"/>
      <c r="G28" s="27"/>
      <c r="H28" s="27"/>
      <c r="K28" s="82"/>
      <c r="L28" s="82"/>
      <c r="O28" s="396" t="s">
        <v>78</v>
      </c>
      <c r="P28" s="397"/>
      <c r="Q28" s="398">
        <v>1062</v>
      </c>
      <c r="R28" s="399"/>
      <c r="U28" s="152"/>
      <c r="V28" s="9"/>
      <c r="W28" s="9"/>
      <c r="X28" s="400" t="s">
        <v>79</v>
      </c>
      <c r="Y28" s="401"/>
      <c r="Z28" s="160" t="s">
        <v>80</v>
      </c>
      <c r="AA28" s="162"/>
      <c r="AB28" s="9"/>
      <c r="AC28" s="9"/>
      <c r="AD28" s="9"/>
      <c r="AE28" s="9"/>
      <c r="AF28" s="9"/>
      <c r="AG28" s="9"/>
      <c r="AH28" s="9"/>
      <c r="AI28" s="9"/>
      <c r="AJ28" s="402"/>
      <c r="AK28" s="402"/>
      <c r="AL28" s="163"/>
    </row>
    <row r="29" spans="1:40" ht="18.75" customHeight="1" x14ac:dyDescent="0.4">
      <c r="B29" s="403"/>
      <c r="C29" s="404"/>
      <c r="F29" s="27"/>
      <c r="G29" s="27"/>
      <c r="H29" s="27"/>
      <c r="K29" s="82"/>
      <c r="L29" s="82"/>
      <c r="N29" s="83"/>
      <c r="O29" s="405" t="s">
        <v>155</v>
      </c>
      <c r="P29" s="406"/>
      <c r="Q29" s="406"/>
      <c r="R29" s="406"/>
      <c r="U29" s="152"/>
      <c r="V29" s="9"/>
      <c r="W29" s="9"/>
      <c r="X29" s="158" t="s">
        <v>81</v>
      </c>
      <c r="Y29" s="159"/>
      <c r="Z29" s="160" t="s">
        <v>82</v>
      </c>
      <c r="AA29" s="162"/>
      <c r="AB29" s="9"/>
      <c r="AC29" s="9"/>
      <c r="AD29" s="9"/>
      <c r="AE29" s="9"/>
      <c r="AF29" s="9"/>
      <c r="AG29" s="9"/>
      <c r="AH29" s="9"/>
      <c r="AI29" s="9"/>
      <c r="AJ29" s="9"/>
      <c r="AK29" s="9"/>
      <c r="AL29" s="9"/>
    </row>
    <row r="30" spans="1:40" ht="18.75" customHeight="1" thickBot="1" x14ac:dyDescent="0.45">
      <c r="B30" s="394"/>
      <c r="C30" s="395"/>
      <c r="D30" s="39"/>
      <c r="E30" s="17"/>
      <c r="F30" s="27"/>
      <c r="G30" s="27"/>
      <c r="H30" s="27"/>
      <c r="I30" s="82"/>
      <c r="J30" s="82"/>
      <c r="K30" s="82"/>
      <c r="L30" s="82"/>
      <c r="O30" s="83"/>
      <c r="P30" s="83"/>
      <c r="Q30" s="83"/>
      <c r="R30" s="83"/>
      <c r="U30" s="152"/>
      <c r="V30" s="9"/>
      <c r="W30" s="9"/>
      <c r="X30" s="158"/>
      <c r="Y30" s="159"/>
      <c r="Z30" s="160" t="s">
        <v>83</v>
      </c>
      <c r="AA30" s="162"/>
      <c r="AB30" s="9"/>
      <c r="AC30" s="9"/>
      <c r="AD30" s="9"/>
      <c r="AE30" s="9"/>
      <c r="AF30" s="9"/>
      <c r="AG30" s="9"/>
      <c r="AH30" s="9"/>
      <c r="AI30" s="9"/>
      <c r="AJ30" s="9"/>
      <c r="AK30" s="9"/>
      <c r="AL30" s="9"/>
    </row>
    <row r="31" spans="1:40" ht="18.75" customHeight="1" thickTop="1" thickBot="1" x14ac:dyDescent="0.45">
      <c r="B31" s="394"/>
      <c r="C31" s="395"/>
      <c r="D31" s="78"/>
      <c r="E31" s="20"/>
      <c r="F31" s="27"/>
      <c r="G31" s="27"/>
      <c r="H31" s="27"/>
      <c r="I31" s="82"/>
      <c r="J31" s="82"/>
      <c r="K31" s="82"/>
      <c r="L31" s="82"/>
      <c r="O31" s="429" t="s">
        <v>84</v>
      </c>
      <c r="P31" s="432" t="s">
        <v>85</v>
      </c>
      <c r="Q31" s="84"/>
      <c r="U31" s="152"/>
      <c r="V31" s="9"/>
      <c r="W31" s="9"/>
      <c r="X31" s="164"/>
      <c r="Y31" s="165"/>
      <c r="Z31" s="160" t="s">
        <v>86</v>
      </c>
      <c r="AA31" s="162"/>
      <c r="AB31" s="9"/>
      <c r="AC31" s="9"/>
      <c r="AD31" s="9"/>
      <c r="AE31" s="9"/>
      <c r="AF31" s="9"/>
      <c r="AG31" s="9"/>
      <c r="AH31" s="9"/>
      <c r="AI31" s="9"/>
      <c r="AJ31" s="9"/>
      <c r="AK31" s="9"/>
      <c r="AL31" s="9"/>
    </row>
    <row r="32" spans="1:40" ht="18.75" customHeight="1" thickBot="1" x14ac:dyDescent="0.45">
      <c r="B32" s="394"/>
      <c r="C32" s="395"/>
      <c r="D32" s="80"/>
      <c r="E32" s="85"/>
      <c r="F32" s="27"/>
      <c r="G32" s="27"/>
      <c r="H32" s="27"/>
      <c r="I32" s="82"/>
      <c r="J32" s="82"/>
      <c r="K32" s="82"/>
      <c r="L32" s="82"/>
      <c r="O32" s="430"/>
      <c r="P32" s="433"/>
      <c r="Q32" s="86" t="s">
        <v>87</v>
      </c>
      <c r="U32" s="152"/>
      <c r="V32" s="9"/>
      <c r="W32" s="9"/>
      <c r="X32" s="9"/>
      <c r="Y32" s="9"/>
      <c r="Z32" s="9"/>
      <c r="AA32" s="9"/>
      <c r="AB32" s="9"/>
      <c r="AC32" s="9"/>
      <c r="AD32" s="9"/>
      <c r="AE32" s="9"/>
      <c r="AF32" s="9"/>
      <c r="AG32" s="9"/>
      <c r="AH32" s="9"/>
      <c r="AI32" s="9"/>
      <c r="AJ32" s="9"/>
      <c r="AK32" s="9"/>
      <c r="AL32" s="9"/>
      <c r="AN32" s="166"/>
    </row>
    <row r="33" spans="1:43" ht="18.75" customHeight="1" x14ac:dyDescent="0.4">
      <c r="B33" s="394"/>
      <c r="C33" s="395"/>
      <c r="F33" s="27"/>
      <c r="G33" s="27"/>
      <c r="H33" s="27"/>
      <c r="I33" s="82"/>
      <c r="J33" s="82"/>
      <c r="K33" s="82"/>
      <c r="L33" s="82"/>
      <c r="O33" s="431"/>
      <c r="P33" s="434"/>
      <c r="Q33" s="87"/>
      <c r="U33" s="152"/>
      <c r="V33" s="419" t="s">
        <v>88</v>
      </c>
      <c r="W33" s="420"/>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394"/>
      <c r="C34" s="395"/>
      <c r="O34" s="308" t="str">
        <f>IFERROR(O65,"")</f>
        <v/>
      </c>
      <c r="P34" s="309" t="str">
        <f>IFERROR(P65,"")</f>
        <v/>
      </c>
      <c r="Q34" s="310" t="str">
        <f>IFERROR(Q65,"")</f>
        <v/>
      </c>
      <c r="U34" s="152"/>
      <c r="V34" s="421"/>
      <c r="W34" s="422"/>
      <c r="X34" s="168"/>
    </row>
    <row r="35" spans="1:43" ht="18.75" customHeight="1" thickTop="1" thickBot="1" x14ac:dyDescent="0.45">
      <c r="A35" s="88"/>
      <c r="B35" s="423"/>
      <c r="C35" s="424"/>
      <c r="D35" s="89"/>
      <c r="E35" s="89"/>
      <c r="U35" s="152"/>
      <c r="V35" s="169"/>
      <c r="W35" s="168"/>
      <c r="X35" s="168"/>
    </row>
    <row r="36" spans="1:43" ht="18.75" customHeight="1" thickTop="1" thickBot="1" x14ac:dyDescent="0.45">
      <c r="A36" s="88"/>
      <c r="B36" s="259"/>
      <c r="C36" s="89"/>
      <c r="D36" s="260"/>
      <c r="E36" s="260"/>
      <c r="F36" s="425"/>
      <c r="G36" s="425"/>
      <c r="H36" s="425"/>
      <c r="I36" s="425"/>
      <c r="J36" s="426" t="s">
        <v>89</v>
      </c>
      <c r="K36" s="427"/>
      <c r="L36" s="427"/>
      <c r="M36" s="427"/>
      <c r="N36" s="186"/>
      <c r="O36" s="428" t="s">
        <v>90</v>
      </c>
      <c r="P36" s="428"/>
      <c r="Q36" s="428"/>
      <c r="R36" s="187"/>
      <c r="U36" s="152"/>
      <c r="V36" s="169"/>
      <c r="W36" s="170"/>
      <c r="AB36" s="435"/>
      <c r="AC36" s="435"/>
      <c r="AD36" s="435"/>
      <c r="AE36" s="435"/>
      <c r="AF36" s="435"/>
      <c r="AG36" s="435"/>
      <c r="AK36" s="411" t="s">
        <v>72</v>
      </c>
      <c r="AL36" s="412"/>
      <c r="AM36" s="412"/>
      <c r="AN36" s="413"/>
    </row>
    <row r="37" spans="1:43" ht="18.75" customHeight="1" thickTop="1" thickBot="1" x14ac:dyDescent="0.45">
      <c r="A37" s="88"/>
      <c r="B37" s="261"/>
      <c r="C37" s="262"/>
      <c r="D37" s="436" t="s">
        <v>91</v>
      </c>
      <c r="E37" s="437"/>
      <c r="F37" s="438" t="s">
        <v>92</v>
      </c>
      <c r="G37" s="439"/>
      <c r="H37" s="439"/>
      <c r="I37" s="439"/>
      <c r="J37" s="438" t="s">
        <v>93</v>
      </c>
      <c r="K37" s="439"/>
      <c r="L37" s="439"/>
      <c r="M37" s="439"/>
      <c r="N37" s="440" t="s">
        <v>94</v>
      </c>
      <c r="O37" s="442" t="s">
        <v>95</v>
      </c>
      <c r="P37" s="443"/>
      <c r="Q37" s="444"/>
      <c r="R37" s="189" t="s">
        <v>96</v>
      </c>
      <c r="U37" s="152"/>
      <c r="V37" s="169"/>
      <c r="W37" s="170"/>
      <c r="X37" s="416"/>
      <c r="Y37" s="416"/>
      <c r="AB37" s="445"/>
      <c r="AC37" s="445"/>
      <c r="AD37" s="445"/>
      <c r="AE37" s="445"/>
      <c r="AF37" s="445"/>
      <c r="AG37" s="445"/>
      <c r="AK37" s="415" t="s">
        <v>75</v>
      </c>
      <c r="AL37" s="416"/>
      <c r="AM37" s="417">
        <v>998</v>
      </c>
      <c r="AN37" s="418"/>
      <c r="AQ37" s="263"/>
    </row>
    <row r="38" spans="1:43" ht="18.75" customHeight="1" thickBot="1" x14ac:dyDescent="0.45">
      <c r="A38" s="88"/>
      <c r="B38" s="463" t="s">
        <v>97</v>
      </c>
      <c r="C38" s="465" t="s">
        <v>98</v>
      </c>
      <c r="D38" s="467" t="s">
        <v>99</v>
      </c>
      <c r="E38" s="469" t="s">
        <v>100</v>
      </c>
      <c r="F38" s="448" t="s">
        <v>101</v>
      </c>
      <c r="G38" s="438" t="s">
        <v>102</v>
      </c>
      <c r="H38" s="439"/>
      <c r="I38" s="446" t="s">
        <v>103</v>
      </c>
      <c r="J38" s="448" t="s">
        <v>101</v>
      </c>
      <c r="K38" s="438" t="s">
        <v>102</v>
      </c>
      <c r="L38" s="439"/>
      <c r="M38" s="446" t="s">
        <v>104</v>
      </c>
      <c r="N38" s="441"/>
      <c r="O38" s="454" t="s">
        <v>105</v>
      </c>
      <c r="P38" s="456" t="s">
        <v>106</v>
      </c>
      <c r="Q38" s="458" t="s">
        <v>107</v>
      </c>
      <c r="R38" s="460" t="s">
        <v>108</v>
      </c>
      <c r="U38" s="152"/>
      <c r="V38" s="169"/>
      <c r="W38" s="170"/>
      <c r="AB38" s="172"/>
      <c r="AC38" s="172"/>
      <c r="AD38" s="172"/>
      <c r="AE38" s="172"/>
      <c r="AF38" s="172"/>
      <c r="AG38" s="172"/>
      <c r="AK38" s="396" t="s">
        <v>78</v>
      </c>
      <c r="AL38" s="397"/>
      <c r="AM38" s="398">
        <v>1062</v>
      </c>
      <c r="AN38" s="399"/>
      <c r="AQ38" s="263"/>
    </row>
    <row r="39" spans="1:43" ht="52.5" customHeight="1" x14ac:dyDescent="0.4">
      <c r="A39" s="88"/>
      <c r="B39" s="464"/>
      <c r="C39" s="466"/>
      <c r="D39" s="468"/>
      <c r="E39" s="470"/>
      <c r="F39" s="449"/>
      <c r="G39" s="264" t="s">
        <v>109</v>
      </c>
      <c r="H39" s="192" t="s">
        <v>110</v>
      </c>
      <c r="I39" s="447"/>
      <c r="J39" s="449"/>
      <c r="K39" s="264" t="s">
        <v>109</v>
      </c>
      <c r="L39" s="192" t="s">
        <v>111</v>
      </c>
      <c r="M39" s="447"/>
      <c r="N39" s="441"/>
      <c r="O39" s="455"/>
      <c r="P39" s="457"/>
      <c r="Q39" s="459"/>
      <c r="R39" s="461"/>
      <c r="U39" s="152"/>
      <c r="V39" s="169"/>
      <c r="X39" s="173"/>
      <c r="Y39" s="73"/>
      <c r="Z39" s="73"/>
      <c r="AA39" s="73"/>
      <c r="AB39" s="478"/>
      <c r="AC39" s="478"/>
      <c r="AD39" s="478"/>
      <c r="AE39" s="479"/>
      <c r="AF39" s="479"/>
      <c r="AG39" s="479"/>
      <c r="AH39" s="75"/>
      <c r="AI39" s="75"/>
      <c r="AK39" s="405" t="s">
        <v>155</v>
      </c>
      <c r="AL39" s="406"/>
      <c r="AM39" s="406"/>
      <c r="AN39" s="406"/>
      <c r="AQ39" s="147"/>
    </row>
    <row r="40" spans="1:43" ht="30" customHeight="1" thickBot="1" x14ac:dyDescent="0.45">
      <c r="A40" s="88"/>
      <c r="B40" s="194" t="s">
        <v>112</v>
      </c>
      <c r="C40" s="194" t="s">
        <v>113</v>
      </c>
      <c r="D40" s="265" t="s">
        <v>114</v>
      </c>
      <c r="E40" s="266" t="s">
        <v>115</v>
      </c>
      <c r="F40" s="265" t="s">
        <v>116</v>
      </c>
      <c r="G40" s="267" t="s">
        <v>117</v>
      </c>
      <c r="H40" s="268" t="s">
        <v>118</v>
      </c>
      <c r="I40" s="269" t="s">
        <v>119</v>
      </c>
      <c r="J40" s="265" t="s">
        <v>120</v>
      </c>
      <c r="K40" s="267" t="s">
        <v>121</v>
      </c>
      <c r="L40" s="270" t="s">
        <v>122</v>
      </c>
      <c r="M40" s="271" t="s">
        <v>123</v>
      </c>
      <c r="N40" s="272" t="s">
        <v>124</v>
      </c>
      <c r="O40" s="273" t="s">
        <v>125</v>
      </c>
      <c r="P40" s="274" t="str">
        <f>I22&amp;"額g/ａ"</f>
        <v>実績額g/ａ</v>
      </c>
      <c r="Q40" s="275" t="s">
        <v>126</v>
      </c>
      <c r="R40" s="462"/>
      <c r="T40" s="276"/>
      <c r="U40" s="175"/>
      <c r="V40" s="176"/>
      <c r="Y40" s="16"/>
      <c r="Z40" s="39"/>
      <c r="AA40" s="17"/>
      <c r="AB40" s="478"/>
      <c r="AC40" s="478"/>
      <c r="AD40" s="478"/>
      <c r="AE40" s="479"/>
      <c r="AF40" s="479"/>
      <c r="AG40" s="479"/>
      <c r="AQ40" s="147"/>
    </row>
    <row r="41" spans="1:43" ht="18.75" customHeight="1" thickTop="1" x14ac:dyDescent="0.4">
      <c r="A41" s="185">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11" t="str">
        <f>IFERROR(P41-O41,"")</f>
        <v/>
      </c>
      <c r="R41" s="222" t="str">
        <f>IF(P41="","",IF(OR(O41&lt;998,P41&lt;MAX(1062,$Q$28)),"最低賃金未満","○"))</f>
        <v/>
      </c>
      <c r="T41" s="277"/>
      <c r="U41" s="175"/>
      <c r="V41" s="176"/>
      <c r="Y41" s="19"/>
      <c r="Z41" s="78"/>
      <c r="AA41" s="20"/>
      <c r="AB41" s="177"/>
      <c r="AC41" s="177"/>
      <c r="AD41" s="177"/>
      <c r="AE41" s="109"/>
      <c r="AF41" s="109"/>
      <c r="AG41" s="109"/>
      <c r="AK41" s="450" t="s">
        <v>84</v>
      </c>
      <c r="AL41" s="452" t="s">
        <v>85</v>
      </c>
      <c r="AM41" s="178"/>
    </row>
    <row r="42" spans="1:43" ht="18.75" customHeight="1" x14ac:dyDescent="0.4">
      <c r="A42" s="185">
        <f t="shared" ref="A42:A60" si="0">A41+1</f>
        <v>2</v>
      </c>
      <c r="B42" s="96"/>
      <c r="C42" s="97"/>
      <c r="D42" s="111" t="str">
        <f t="shared" ref="D42:D60" si="1">IF(C42="04【時給制】",1,"")</f>
        <v/>
      </c>
      <c r="E42" s="98"/>
      <c r="F42" s="99"/>
      <c r="G42" s="100"/>
      <c r="H42" s="134" t="str">
        <f>IFERROR(IF(C42="02【日給制+手当(月額)】",G42/E42*D42,""),"")</f>
        <v/>
      </c>
      <c r="I42" s="135" t="str">
        <f t="shared" ref="I42:I60" si="2">IF(B42="","",F42+IF(E42="",G42,H42))</f>
        <v/>
      </c>
      <c r="J42" s="101"/>
      <c r="K42" s="100"/>
      <c r="L42" s="134" t="str">
        <f t="shared" ref="L42:L60" si="3">IFERROR(IF(C42="02【日給制+手当(月額)】",K42/E42*D42,""),"")</f>
        <v/>
      </c>
      <c r="M42" s="135" t="str">
        <f t="shared" ref="M42:M60" si="4">IF(B42="","",J42+IF(E42="",K42,L42))</f>
        <v/>
      </c>
      <c r="N42" s="138" t="str">
        <f t="shared" ref="N42:N60" si="5">IF(C42="88【退職・異動等】","",IFERROR(M42-I42,""))</f>
        <v/>
      </c>
      <c r="O42" s="139" t="str">
        <f t="shared" ref="O42:O60" si="6">IF(C42="88【退職・異動等】","",IFERROR(I42/D42,""))</f>
        <v/>
      </c>
      <c r="P42" s="140" t="str">
        <f t="shared" ref="P42:P60" si="7">IF(C42="88【退職・異動等】","",IFERROR(M42/D42,""))</f>
        <v/>
      </c>
      <c r="Q42" s="311" t="str">
        <f t="shared" ref="Q42:Q60" si="8">IFERROR(P42-O42,"")</f>
        <v/>
      </c>
      <c r="R42" s="222" t="str">
        <f t="shared" ref="R42:R60" si="9">IF(P42="","",IF(OR(O42&lt;998,P42&lt;MAX(1062,$Q$28)),"最低賃金未満","○"))</f>
        <v/>
      </c>
      <c r="S42" s="71"/>
      <c r="T42" s="278"/>
      <c r="U42" s="152"/>
      <c r="V42" s="176"/>
      <c r="Y42" s="179"/>
      <c r="Z42" s="80"/>
      <c r="AA42" s="81"/>
      <c r="AB42" s="177"/>
      <c r="AC42" s="177"/>
      <c r="AD42" s="177"/>
      <c r="AE42" s="109"/>
      <c r="AF42" s="109"/>
      <c r="AG42" s="109"/>
      <c r="AK42" s="451"/>
      <c r="AL42" s="453"/>
      <c r="AM42" s="180" t="s">
        <v>87</v>
      </c>
    </row>
    <row r="43" spans="1:43" ht="18.75" customHeight="1" x14ac:dyDescent="0.4">
      <c r="A43" s="185">
        <f t="shared" si="0"/>
        <v>3</v>
      </c>
      <c r="B43" s="96"/>
      <c r="C43" s="97"/>
      <c r="D43" s="111" t="str">
        <f t="shared" si="1"/>
        <v/>
      </c>
      <c r="E43" s="98"/>
      <c r="F43" s="99"/>
      <c r="G43" s="100"/>
      <c r="H43" s="134" t="str">
        <f t="shared" ref="H43:H60" si="10">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11" t="str">
        <f t="shared" si="8"/>
        <v/>
      </c>
      <c r="R43" s="222" t="str">
        <f t="shared" si="9"/>
        <v/>
      </c>
      <c r="T43" s="278"/>
      <c r="U43" s="152"/>
      <c r="V43" s="176"/>
      <c r="X43" s="181"/>
      <c r="Y43" s="72"/>
      <c r="AB43" s="177"/>
      <c r="AC43" s="177"/>
      <c r="AD43" s="177"/>
      <c r="AE43" s="109"/>
      <c r="AF43" s="109"/>
      <c r="AG43" s="109"/>
      <c r="AK43" s="451"/>
      <c r="AL43" s="453"/>
      <c r="AM43" s="182"/>
    </row>
    <row r="44" spans="1:43" s="185" customFormat="1" ht="18.75" customHeight="1" x14ac:dyDescent="0.4">
      <c r="A44" s="185">
        <f t="shared" si="0"/>
        <v>4</v>
      </c>
      <c r="B44" s="96"/>
      <c r="C44" s="97"/>
      <c r="D44" s="111" t="str">
        <f t="shared" si="1"/>
        <v/>
      </c>
      <c r="E44" s="98"/>
      <c r="F44" s="99"/>
      <c r="G44" s="100"/>
      <c r="H44" s="134" t="str">
        <f t="shared" si="10"/>
        <v/>
      </c>
      <c r="I44" s="135" t="str">
        <f t="shared" si="2"/>
        <v/>
      </c>
      <c r="J44" s="101"/>
      <c r="K44" s="100"/>
      <c r="L44" s="134" t="str">
        <f t="shared" si="3"/>
        <v/>
      </c>
      <c r="M44" s="135" t="str">
        <f t="shared" si="4"/>
        <v/>
      </c>
      <c r="N44" s="138" t="str">
        <f t="shared" si="5"/>
        <v/>
      </c>
      <c r="O44" s="139" t="str">
        <f t="shared" si="6"/>
        <v/>
      </c>
      <c r="P44" s="140" t="str">
        <f t="shared" si="7"/>
        <v/>
      </c>
      <c r="Q44" s="311" t="str">
        <f t="shared" si="8"/>
        <v/>
      </c>
      <c r="R44" s="222" t="str">
        <f t="shared" si="9"/>
        <v/>
      </c>
      <c r="S44"/>
      <c r="T44" s="279"/>
      <c r="U44" s="183"/>
      <c r="V44" s="184"/>
      <c r="W44"/>
      <c r="X44"/>
      <c r="Y44" s="16"/>
      <c r="Z44" s="39"/>
      <c r="AA44" s="17"/>
      <c r="AB44" s="471"/>
      <c r="AC44" s="471"/>
      <c r="AD44" s="471"/>
      <c r="AE44" s="472"/>
      <c r="AF44" s="472"/>
      <c r="AG44" s="472"/>
      <c r="AH44"/>
      <c r="AI44"/>
      <c r="AJ44"/>
      <c r="AK44" s="300">
        <f>IFERROR(AK62,"")</f>
        <v>1417.4375490196078</v>
      </c>
      <c r="AL44" s="301">
        <f>IFERROR(AL62,"")</f>
        <v>1471.2121148459385</v>
      </c>
      <c r="AM44" s="302">
        <f>IFERROR(AM62,"")</f>
        <v>53.77</v>
      </c>
      <c r="AN44"/>
    </row>
    <row r="45" spans="1:43" s="185" customFormat="1" ht="18.75" customHeight="1" x14ac:dyDescent="0.4">
      <c r="A45" s="185">
        <f t="shared" si="0"/>
        <v>5</v>
      </c>
      <c r="B45" s="96"/>
      <c r="C45" s="97"/>
      <c r="D45" s="111" t="str">
        <f t="shared" si="1"/>
        <v/>
      </c>
      <c r="E45" s="98"/>
      <c r="F45" s="99"/>
      <c r="G45" s="100"/>
      <c r="H45" s="134" t="str">
        <f t="shared" si="10"/>
        <v/>
      </c>
      <c r="I45" s="135" t="str">
        <f t="shared" si="2"/>
        <v/>
      </c>
      <c r="J45" s="101"/>
      <c r="K45" s="100"/>
      <c r="L45" s="134" t="str">
        <f t="shared" si="3"/>
        <v/>
      </c>
      <c r="M45" s="135" t="str">
        <f t="shared" si="4"/>
        <v/>
      </c>
      <c r="N45" s="138" t="str">
        <f t="shared" si="5"/>
        <v/>
      </c>
      <c r="O45" s="139" t="str">
        <f t="shared" si="6"/>
        <v/>
      </c>
      <c r="P45" s="140" t="str">
        <f t="shared" si="7"/>
        <v/>
      </c>
      <c r="Q45" s="311" t="str">
        <f t="shared" si="8"/>
        <v/>
      </c>
      <c r="R45" s="222" t="str">
        <f t="shared" si="9"/>
        <v/>
      </c>
      <c r="T45" s="280"/>
      <c r="U45" s="183"/>
      <c r="V45" s="184"/>
      <c r="W45"/>
      <c r="X45" s="473"/>
      <c r="Y45" s="475"/>
      <c r="Z45" s="476"/>
      <c r="AA45" s="476"/>
      <c r="AB45"/>
      <c r="AC45"/>
      <c r="AD45"/>
      <c r="AE45"/>
      <c r="AJ45"/>
      <c r="AK45"/>
      <c r="AL45"/>
      <c r="AM45"/>
      <c r="AN45"/>
    </row>
    <row r="46" spans="1:43" s="185" customFormat="1" ht="18.75" customHeight="1" x14ac:dyDescent="0.4">
      <c r="A46" s="185">
        <f t="shared" si="0"/>
        <v>6</v>
      </c>
      <c r="B46" s="96"/>
      <c r="C46" s="97"/>
      <c r="D46" s="111" t="str">
        <f t="shared" si="1"/>
        <v/>
      </c>
      <c r="E46" s="98"/>
      <c r="F46" s="99"/>
      <c r="G46" s="102"/>
      <c r="H46" s="134" t="str">
        <f t="shared" si="10"/>
        <v/>
      </c>
      <c r="I46" s="135" t="str">
        <f t="shared" si="2"/>
        <v/>
      </c>
      <c r="J46" s="101"/>
      <c r="K46" s="102"/>
      <c r="L46" s="134" t="str">
        <f t="shared" si="3"/>
        <v/>
      </c>
      <c r="M46" s="135" t="str">
        <f t="shared" si="4"/>
        <v/>
      </c>
      <c r="N46" s="138" t="str">
        <f t="shared" si="5"/>
        <v/>
      </c>
      <c r="O46" s="139" t="str">
        <f t="shared" si="6"/>
        <v/>
      </c>
      <c r="P46" s="140" t="str">
        <f t="shared" si="7"/>
        <v/>
      </c>
      <c r="Q46" s="311" t="str">
        <f t="shared" si="8"/>
        <v/>
      </c>
      <c r="R46" s="222" t="str">
        <f t="shared" si="9"/>
        <v/>
      </c>
      <c r="T46" s="280"/>
      <c r="U46" s="183"/>
      <c r="V46" s="184"/>
      <c r="W46"/>
      <c r="X46" s="474"/>
      <c r="Y46" s="476"/>
      <c r="Z46" s="477"/>
      <c r="AA46" s="477"/>
      <c r="AB46" s="425"/>
      <c r="AC46" s="425"/>
      <c r="AD46" s="425"/>
      <c r="AE46" s="425"/>
      <c r="AF46" s="426" t="s">
        <v>89</v>
      </c>
      <c r="AG46" s="427"/>
      <c r="AH46" s="427"/>
      <c r="AI46" s="427"/>
      <c r="AJ46" s="186"/>
      <c r="AK46" s="428" t="s">
        <v>90</v>
      </c>
      <c r="AL46" s="428"/>
      <c r="AM46" s="428"/>
      <c r="AN46" s="187"/>
    </row>
    <row r="47" spans="1:43" s="185" customFormat="1" ht="18.75" customHeight="1" x14ac:dyDescent="0.4">
      <c r="A47" s="185">
        <f t="shared" si="0"/>
        <v>7</v>
      </c>
      <c r="B47" s="96"/>
      <c r="C47" s="97"/>
      <c r="D47" s="111" t="str">
        <f t="shared" si="1"/>
        <v/>
      </c>
      <c r="E47" s="98"/>
      <c r="F47" s="99"/>
      <c r="G47" s="100"/>
      <c r="H47" s="134" t="str">
        <f t="shared" si="10"/>
        <v/>
      </c>
      <c r="I47" s="135" t="str">
        <f t="shared" si="2"/>
        <v/>
      </c>
      <c r="J47" s="101"/>
      <c r="K47" s="100"/>
      <c r="L47" s="134" t="str">
        <f t="shared" si="3"/>
        <v/>
      </c>
      <c r="M47" s="135" t="str">
        <f t="shared" si="4"/>
        <v/>
      </c>
      <c r="N47" s="138" t="str">
        <f t="shared" si="5"/>
        <v/>
      </c>
      <c r="O47" s="139" t="str">
        <f t="shared" si="6"/>
        <v/>
      </c>
      <c r="P47" s="140" t="str">
        <f t="shared" si="7"/>
        <v/>
      </c>
      <c r="Q47" s="311" t="str">
        <f t="shared" si="8"/>
        <v/>
      </c>
      <c r="R47" s="222" t="str">
        <f t="shared" si="9"/>
        <v/>
      </c>
      <c r="T47" s="280"/>
      <c r="U47" s="183"/>
      <c r="V47" s="184"/>
      <c r="W47"/>
      <c r="Y47" s="188" t="s">
        <v>127</v>
      </c>
      <c r="Z47" s="436" t="s">
        <v>91</v>
      </c>
      <c r="AA47" s="437"/>
      <c r="AB47" s="436" t="s">
        <v>128</v>
      </c>
      <c r="AC47" s="437"/>
      <c r="AD47" s="437"/>
      <c r="AE47" s="480"/>
      <c r="AF47" s="436" t="s">
        <v>129</v>
      </c>
      <c r="AG47" s="437"/>
      <c r="AH47" s="437"/>
      <c r="AI47" s="437"/>
      <c r="AJ47" s="440" t="s">
        <v>94</v>
      </c>
      <c r="AK47" s="442" t="s">
        <v>95</v>
      </c>
      <c r="AL47" s="443"/>
      <c r="AM47" s="444"/>
      <c r="AN47" s="190" t="s">
        <v>130</v>
      </c>
    </row>
    <row r="48" spans="1:43" s="185" customFormat="1" ht="18.75" customHeight="1" x14ac:dyDescent="0.4">
      <c r="A48" s="185">
        <f t="shared" si="0"/>
        <v>8</v>
      </c>
      <c r="B48" s="96"/>
      <c r="C48" s="97"/>
      <c r="D48" s="111" t="str">
        <f t="shared" si="1"/>
        <v/>
      </c>
      <c r="E48" s="98"/>
      <c r="F48" s="99"/>
      <c r="G48" s="100"/>
      <c r="H48" s="134" t="str">
        <f t="shared" si="10"/>
        <v/>
      </c>
      <c r="I48" s="135" t="str">
        <f t="shared" si="2"/>
        <v/>
      </c>
      <c r="J48" s="101"/>
      <c r="K48" s="100"/>
      <c r="L48" s="134" t="str">
        <f t="shared" si="3"/>
        <v/>
      </c>
      <c r="M48" s="135" t="str">
        <f t="shared" si="4"/>
        <v/>
      </c>
      <c r="N48" s="138" t="str">
        <f t="shared" si="5"/>
        <v/>
      </c>
      <c r="O48" s="139" t="str">
        <f t="shared" si="6"/>
        <v/>
      </c>
      <c r="P48" s="140" t="str">
        <f t="shared" si="7"/>
        <v/>
      </c>
      <c r="Q48" s="311" t="str">
        <f t="shared" si="8"/>
        <v/>
      </c>
      <c r="R48" s="222" t="str">
        <f t="shared" si="9"/>
        <v/>
      </c>
      <c r="T48" s="280"/>
      <c r="U48" s="191"/>
      <c r="V48" s="184"/>
      <c r="W48"/>
      <c r="X48" s="463" t="s">
        <v>97</v>
      </c>
      <c r="Y48" s="463" t="s">
        <v>131</v>
      </c>
      <c r="Z48" s="446" t="s">
        <v>99</v>
      </c>
      <c r="AA48" s="497" t="s">
        <v>132</v>
      </c>
      <c r="AB48" s="446" t="s">
        <v>133</v>
      </c>
      <c r="AC48" s="481" t="s">
        <v>134</v>
      </c>
      <c r="AD48" s="482"/>
      <c r="AE48" s="446" t="s">
        <v>135</v>
      </c>
      <c r="AF48" s="446" t="s">
        <v>101</v>
      </c>
      <c r="AG48" s="481" t="s">
        <v>134</v>
      </c>
      <c r="AH48" s="482"/>
      <c r="AI48" s="448" t="s">
        <v>136</v>
      </c>
      <c r="AJ48" s="441"/>
      <c r="AK48" s="488" t="s">
        <v>105</v>
      </c>
      <c r="AL48" s="456" t="s">
        <v>106</v>
      </c>
      <c r="AM48" s="490" t="s">
        <v>107</v>
      </c>
      <c r="AN48" s="492" t="s">
        <v>137</v>
      </c>
    </row>
    <row r="49" spans="1:43" s="185" customFormat="1" ht="18.75" customHeight="1" x14ac:dyDescent="0.4">
      <c r="A49" s="185">
        <f t="shared" si="0"/>
        <v>9</v>
      </c>
      <c r="B49" s="96"/>
      <c r="C49" s="97"/>
      <c r="D49" s="111" t="str">
        <f t="shared" si="1"/>
        <v/>
      </c>
      <c r="E49" s="98"/>
      <c r="F49" s="99"/>
      <c r="G49" s="100"/>
      <c r="H49" s="134" t="str">
        <f t="shared" si="10"/>
        <v/>
      </c>
      <c r="I49" s="135" t="str">
        <f t="shared" si="2"/>
        <v/>
      </c>
      <c r="J49" s="101"/>
      <c r="K49" s="100"/>
      <c r="L49" s="134" t="str">
        <f t="shared" si="3"/>
        <v/>
      </c>
      <c r="M49" s="135" t="str">
        <f t="shared" si="4"/>
        <v/>
      </c>
      <c r="N49" s="138" t="str">
        <f t="shared" si="5"/>
        <v/>
      </c>
      <c r="O49" s="139" t="str">
        <f t="shared" si="6"/>
        <v/>
      </c>
      <c r="P49" s="140" t="str">
        <f t="shared" si="7"/>
        <v/>
      </c>
      <c r="Q49" s="311" t="str">
        <f t="shared" si="8"/>
        <v/>
      </c>
      <c r="R49" s="222" t="str">
        <f t="shared" si="9"/>
        <v/>
      </c>
      <c r="T49" s="280"/>
      <c r="U49" s="191"/>
      <c r="V49" s="184"/>
      <c r="W49" s="88"/>
      <c r="X49" s="464"/>
      <c r="Y49" s="464"/>
      <c r="Z49" s="447"/>
      <c r="AA49" s="498"/>
      <c r="AB49" s="447"/>
      <c r="AC49" s="495" t="s">
        <v>138</v>
      </c>
      <c r="AD49" s="469" t="s">
        <v>110</v>
      </c>
      <c r="AE49" s="447"/>
      <c r="AF49" s="447"/>
      <c r="AG49" s="495" t="s">
        <v>138</v>
      </c>
      <c r="AH49" s="469" t="s">
        <v>111</v>
      </c>
      <c r="AI49" s="449"/>
      <c r="AJ49" s="441"/>
      <c r="AK49" s="489"/>
      <c r="AL49" s="457"/>
      <c r="AM49" s="491"/>
      <c r="AN49" s="493"/>
    </row>
    <row r="50" spans="1:43" s="185" customFormat="1" ht="18.75" customHeight="1" x14ac:dyDescent="0.4">
      <c r="A50" s="185">
        <f t="shared" si="0"/>
        <v>10</v>
      </c>
      <c r="B50" s="96"/>
      <c r="C50" s="97"/>
      <c r="D50" s="111" t="str">
        <f t="shared" si="1"/>
        <v/>
      </c>
      <c r="E50" s="98"/>
      <c r="F50" s="99"/>
      <c r="G50" s="100"/>
      <c r="H50" s="134" t="str">
        <f t="shared" si="10"/>
        <v/>
      </c>
      <c r="I50" s="135" t="str">
        <f t="shared" si="2"/>
        <v/>
      </c>
      <c r="J50" s="101"/>
      <c r="K50" s="100"/>
      <c r="L50" s="134" t="str">
        <f t="shared" si="3"/>
        <v/>
      </c>
      <c r="M50" s="135" t="str">
        <f t="shared" si="4"/>
        <v/>
      </c>
      <c r="N50" s="138" t="str">
        <f t="shared" si="5"/>
        <v/>
      </c>
      <c r="O50" s="139" t="str">
        <f t="shared" si="6"/>
        <v/>
      </c>
      <c r="P50" s="140" t="str">
        <f t="shared" si="7"/>
        <v/>
      </c>
      <c r="Q50" s="311" t="str">
        <f t="shared" si="8"/>
        <v/>
      </c>
      <c r="R50" s="222" t="str">
        <f t="shared" si="9"/>
        <v/>
      </c>
      <c r="T50" s="280"/>
      <c r="U50" s="193"/>
      <c r="V50" s="184"/>
      <c r="W50" s="88"/>
      <c r="X50" s="464"/>
      <c r="Y50" s="464"/>
      <c r="Z50" s="447"/>
      <c r="AA50" s="498"/>
      <c r="AB50" s="447"/>
      <c r="AC50" s="496"/>
      <c r="AD50" s="470"/>
      <c r="AE50" s="447"/>
      <c r="AF50" s="447"/>
      <c r="AG50" s="496"/>
      <c r="AH50" s="470"/>
      <c r="AI50" s="449"/>
      <c r="AJ50" s="441"/>
      <c r="AK50" s="489"/>
      <c r="AL50" s="457"/>
      <c r="AM50" s="491"/>
      <c r="AN50" s="493"/>
    </row>
    <row r="51" spans="1:43" s="185" customFormat="1" ht="18.75" customHeight="1" x14ac:dyDescent="0.4">
      <c r="A51" s="185">
        <f t="shared" si="0"/>
        <v>11</v>
      </c>
      <c r="B51" s="96"/>
      <c r="C51" s="97"/>
      <c r="D51" s="111" t="str">
        <f t="shared" si="1"/>
        <v/>
      </c>
      <c r="E51" s="98"/>
      <c r="F51" s="99"/>
      <c r="G51" s="100"/>
      <c r="H51" s="134" t="str">
        <f t="shared" si="10"/>
        <v/>
      </c>
      <c r="I51" s="135" t="str">
        <f t="shared" si="2"/>
        <v/>
      </c>
      <c r="J51" s="101"/>
      <c r="K51" s="100"/>
      <c r="L51" s="134" t="str">
        <f t="shared" si="3"/>
        <v/>
      </c>
      <c r="M51" s="135" t="str">
        <f t="shared" si="4"/>
        <v/>
      </c>
      <c r="N51" s="138" t="str">
        <f t="shared" si="5"/>
        <v/>
      </c>
      <c r="O51" s="139" t="str">
        <f t="shared" si="6"/>
        <v/>
      </c>
      <c r="P51" s="140" t="str">
        <f t="shared" si="7"/>
        <v/>
      </c>
      <c r="Q51" s="311" t="str">
        <f t="shared" si="8"/>
        <v/>
      </c>
      <c r="R51" s="222" t="str">
        <f t="shared" si="9"/>
        <v/>
      </c>
      <c r="T51" s="280"/>
      <c r="U51" s="193"/>
      <c r="V51" s="184"/>
      <c r="W51" s="88"/>
      <c r="X51" s="194" t="s">
        <v>139</v>
      </c>
      <c r="Y51" s="195" t="s">
        <v>140</v>
      </c>
      <c r="Z51" s="196" t="s">
        <v>114</v>
      </c>
      <c r="AA51" s="197" t="s">
        <v>141</v>
      </c>
      <c r="AB51" s="196" t="s">
        <v>116</v>
      </c>
      <c r="AC51" s="198" t="s">
        <v>117</v>
      </c>
      <c r="AD51" s="199" t="s">
        <v>142</v>
      </c>
      <c r="AE51" s="200" t="s">
        <v>119</v>
      </c>
      <c r="AF51" s="201" t="s">
        <v>120</v>
      </c>
      <c r="AG51" s="202" t="s">
        <v>121</v>
      </c>
      <c r="AH51" s="203" t="s">
        <v>122</v>
      </c>
      <c r="AI51" s="204" t="s">
        <v>123</v>
      </c>
      <c r="AJ51" s="205" t="s">
        <v>124</v>
      </c>
      <c r="AK51" s="206" t="s">
        <v>143</v>
      </c>
      <c r="AL51" s="207" t="s">
        <v>144</v>
      </c>
      <c r="AM51" s="208" t="s">
        <v>126</v>
      </c>
      <c r="AN51" s="494"/>
    </row>
    <row r="52" spans="1:43" s="185" customFormat="1" ht="18.75" customHeight="1" thickTop="1" x14ac:dyDescent="0.4">
      <c r="A52" s="185">
        <f t="shared" si="0"/>
        <v>12</v>
      </c>
      <c r="B52" s="96"/>
      <c r="C52" s="97"/>
      <c r="D52" s="111" t="str">
        <f t="shared" si="1"/>
        <v/>
      </c>
      <c r="E52" s="98"/>
      <c r="F52" s="99"/>
      <c r="G52" s="100"/>
      <c r="H52" s="134" t="str">
        <f t="shared" si="10"/>
        <v/>
      </c>
      <c r="I52" s="135" t="str">
        <f t="shared" si="2"/>
        <v/>
      </c>
      <c r="J52" s="101"/>
      <c r="K52" s="100"/>
      <c r="L52" s="134" t="str">
        <f t="shared" si="3"/>
        <v/>
      </c>
      <c r="M52" s="135" t="str">
        <f t="shared" si="4"/>
        <v/>
      </c>
      <c r="N52" s="138" t="str">
        <f t="shared" si="5"/>
        <v/>
      </c>
      <c r="O52" s="139" t="str">
        <f t="shared" si="6"/>
        <v/>
      </c>
      <c r="P52" s="140" t="str">
        <f t="shared" si="7"/>
        <v/>
      </c>
      <c r="Q52" s="311" t="str">
        <f t="shared" si="8"/>
        <v/>
      </c>
      <c r="R52" s="222" t="str">
        <f t="shared" si="9"/>
        <v/>
      </c>
      <c r="T52" s="280"/>
      <c r="U52" s="193"/>
      <c r="V52" s="184"/>
      <c r="W52" s="185">
        <v>1</v>
      </c>
      <c r="X52" s="209">
        <v>1005</v>
      </c>
      <c r="Y52" s="210" t="s">
        <v>145</v>
      </c>
      <c r="Z52" s="211">
        <v>160</v>
      </c>
      <c r="AA52" s="212"/>
      <c r="AB52" s="213">
        <v>320000</v>
      </c>
      <c r="AC52" s="214">
        <v>15000</v>
      </c>
      <c r="AD52" s="215" t="str">
        <f>IFERROR(IF(Y52="02【日給制+手当(月額)】",(AC52/AA52)*Z52,""),"")</f>
        <v/>
      </c>
      <c r="AE52" s="216">
        <f>IF(X52="","",IF(AA52="",(AB52+AC52),(AB52+AD52)))</f>
        <v>335000</v>
      </c>
      <c r="AF52" s="217">
        <v>330000</v>
      </c>
      <c r="AG52" s="214">
        <v>16000</v>
      </c>
      <c r="AH52" s="215" t="str">
        <f t="shared" ref="AH52:AH61" si="11">IFERROR(IF(Y52="02【日給制+手当(月額)】",(AG52/AA52)*Z52,""),"")</f>
        <v/>
      </c>
      <c r="AI52" s="216">
        <f t="shared" ref="AI52:AI61" si="12">IF(X52="","",IF(AA52="",(AF52+AG52),(AF52+AH52)))</f>
        <v>346000</v>
      </c>
      <c r="AJ52" s="218">
        <f>IFERROR(AI52-AE52,"")</f>
        <v>11000</v>
      </c>
      <c r="AK52" s="219">
        <f>IFERROR(AE52/Z52,"")</f>
        <v>2093.75</v>
      </c>
      <c r="AL52" s="220">
        <f>IFERROR(AI52/Z52,"")</f>
        <v>2162.5</v>
      </c>
      <c r="AM52" s="221">
        <f>IFERROR(AL52-AK52,"")</f>
        <v>68.75</v>
      </c>
      <c r="AN52" s="222" t="str">
        <f>IF(AL52="","",IF(OR(AK52&lt;998,IF($R$28="",AL52&lt;1062,AL52&lt;$R$28)),"最低賃金未満","○"))</f>
        <v>○</v>
      </c>
      <c r="AQ52" s="171"/>
    </row>
    <row r="53" spans="1:43" s="185" customFormat="1" ht="18.75" customHeight="1" x14ac:dyDescent="0.4">
      <c r="A53" s="185">
        <f t="shared" si="0"/>
        <v>13</v>
      </c>
      <c r="B53" s="96"/>
      <c r="C53" s="97"/>
      <c r="D53" s="111" t="str">
        <f t="shared" si="1"/>
        <v/>
      </c>
      <c r="E53" s="98"/>
      <c r="F53" s="99"/>
      <c r="G53" s="100"/>
      <c r="H53" s="134" t="str">
        <f t="shared" si="10"/>
        <v/>
      </c>
      <c r="I53" s="135" t="str">
        <f t="shared" si="2"/>
        <v/>
      </c>
      <c r="J53" s="101"/>
      <c r="K53" s="100"/>
      <c r="L53" s="134" t="str">
        <f t="shared" si="3"/>
        <v/>
      </c>
      <c r="M53" s="135" t="str">
        <f t="shared" si="4"/>
        <v/>
      </c>
      <c r="N53" s="138" t="str">
        <f t="shared" si="5"/>
        <v/>
      </c>
      <c r="O53" s="139" t="str">
        <f t="shared" si="6"/>
        <v/>
      </c>
      <c r="P53" s="140" t="str">
        <f t="shared" si="7"/>
        <v/>
      </c>
      <c r="Q53" s="311" t="str">
        <f t="shared" si="8"/>
        <v/>
      </c>
      <c r="R53" s="222" t="str">
        <f t="shared" si="9"/>
        <v/>
      </c>
      <c r="T53" s="280"/>
      <c r="U53" s="193"/>
      <c r="V53" s="184"/>
      <c r="W53" s="185">
        <f t="shared" ref="W53:W60" si="13">W52+1</f>
        <v>2</v>
      </c>
      <c r="X53" s="223">
        <v>1006</v>
      </c>
      <c r="Y53" s="224" t="s">
        <v>145</v>
      </c>
      <c r="Z53" s="225">
        <v>160</v>
      </c>
      <c r="AA53" s="226"/>
      <c r="AB53" s="227">
        <v>310000</v>
      </c>
      <c r="AC53" s="228">
        <v>10000</v>
      </c>
      <c r="AD53" s="215" t="str">
        <f t="shared" ref="AD53:AD61" si="14">IFERROR(IF(Y53="02【日給制+手当(月額)】",(AC53/AA53)*Z53,""),"")</f>
        <v/>
      </c>
      <c r="AE53" s="216">
        <f t="shared" ref="AE53:AE61" si="15">IF(X53="","",IF(AA53="",(AB53+AC53),(AB53+AD53)))</f>
        <v>320000</v>
      </c>
      <c r="AF53" s="229">
        <v>320000</v>
      </c>
      <c r="AG53" s="228">
        <v>10000</v>
      </c>
      <c r="AH53" s="215" t="str">
        <f t="shared" si="11"/>
        <v/>
      </c>
      <c r="AI53" s="216">
        <f t="shared" si="12"/>
        <v>330000</v>
      </c>
      <c r="AJ53" s="218">
        <f t="shared" ref="AJ53:AJ61" si="16">IFERROR(AI53-AE53,"")</f>
        <v>10000</v>
      </c>
      <c r="AK53" s="219">
        <f>IFERROR(AE53/Z53,"")</f>
        <v>2000</v>
      </c>
      <c r="AL53" s="220">
        <f t="shared" ref="AL53:AL61" si="17">IFERROR(AI53/Z53,"")</f>
        <v>2062.5</v>
      </c>
      <c r="AM53" s="221">
        <f t="shared" ref="AM53:AM61" si="18">IFERROR(AL53-AK53,"")</f>
        <v>62.5</v>
      </c>
      <c r="AN53" s="222" t="str">
        <f t="shared" ref="AN53:AN61" si="19">IF(AL53="","",IF(OR(AK53&lt;998,IF($R$28="",AL53&lt;1062,AL53&lt;$R$28)),"最低賃金未満","○"))</f>
        <v>○</v>
      </c>
      <c r="AQ53" s="172"/>
    </row>
    <row r="54" spans="1:43" s="185" customFormat="1" ht="18.75" customHeight="1" x14ac:dyDescent="0.4">
      <c r="A54" s="185">
        <f t="shared" si="0"/>
        <v>14</v>
      </c>
      <c r="B54" s="96"/>
      <c r="C54" s="97"/>
      <c r="D54" s="111" t="str">
        <f t="shared" si="1"/>
        <v/>
      </c>
      <c r="E54" s="98"/>
      <c r="F54" s="99"/>
      <c r="G54" s="100"/>
      <c r="H54" s="134" t="str">
        <f t="shared" si="10"/>
        <v/>
      </c>
      <c r="I54" s="135" t="str">
        <f t="shared" si="2"/>
        <v/>
      </c>
      <c r="J54" s="101"/>
      <c r="K54" s="100"/>
      <c r="L54" s="134" t="str">
        <f t="shared" si="3"/>
        <v/>
      </c>
      <c r="M54" s="135" t="str">
        <f t="shared" si="4"/>
        <v/>
      </c>
      <c r="N54" s="138" t="str">
        <f t="shared" si="5"/>
        <v/>
      </c>
      <c r="O54" s="139" t="str">
        <f t="shared" si="6"/>
        <v/>
      </c>
      <c r="P54" s="140" t="str">
        <f t="shared" si="7"/>
        <v/>
      </c>
      <c r="Q54" s="311" t="str">
        <f t="shared" si="8"/>
        <v/>
      </c>
      <c r="R54" s="222" t="str">
        <f t="shared" si="9"/>
        <v/>
      </c>
      <c r="T54" s="280"/>
      <c r="U54" s="193"/>
      <c r="V54" s="184"/>
      <c r="W54" s="185">
        <f t="shared" si="13"/>
        <v>3</v>
      </c>
      <c r="X54" s="223">
        <v>1008</v>
      </c>
      <c r="Y54" s="224" t="s">
        <v>145</v>
      </c>
      <c r="Z54" s="225">
        <v>160</v>
      </c>
      <c r="AA54" s="226"/>
      <c r="AB54" s="227">
        <v>280000</v>
      </c>
      <c r="AC54" s="228"/>
      <c r="AD54" s="215" t="str">
        <f t="shared" si="14"/>
        <v/>
      </c>
      <c r="AE54" s="216">
        <f t="shared" si="15"/>
        <v>280000</v>
      </c>
      <c r="AF54" s="229">
        <v>285000</v>
      </c>
      <c r="AG54" s="228"/>
      <c r="AH54" s="215" t="str">
        <f t="shared" si="11"/>
        <v/>
      </c>
      <c r="AI54" s="216">
        <f t="shared" si="12"/>
        <v>285000</v>
      </c>
      <c r="AJ54" s="218">
        <f t="shared" si="16"/>
        <v>5000</v>
      </c>
      <c r="AK54" s="219">
        <f t="shared" ref="AK54:AK61" si="20">IFERROR(AE54/Z54,"")</f>
        <v>1750</v>
      </c>
      <c r="AL54" s="220">
        <f t="shared" si="17"/>
        <v>1781.25</v>
      </c>
      <c r="AM54" s="221">
        <f t="shared" si="18"/>
        <v>31.25</v>
      </c>
      <c r="AN54" s="222" t="str">
        <f t="shared" si="19"/>
        <v>○</v>
      </c>
      <c r="AQ54" s="174"/>
    </row>
    <row r="55" spans="1:43" s="185" customFormat="1" ht="18.75" customHeight="1" x14ac:dyDescent="0.4">
      <c r="A55" s="185">
        <f t="shared" si="0"/>
        <v>15</v>
      </c>
      <c r="B55" s="96"/>
      <c r="C55" s="97"/>
      <c r="D55" s="111" t="str">
        <f t="shared" si="1"/>
        <v/>
      </c>
      <c r="E55" s="98"/>
      <c r="F55" s="99"/>
      <c r="G55" s="100"/>
      <c r="H55" s="134" t="str">
        <f t="shared" si="10"/>
        <v/>
      </c>
      <c r="I55" s="135" t="str">
        <f t="shared" si="2"/>
        <v/>
      </c>
      <c r="J55" s="101"/>
      <c r="K55" s="100"/>
      <c r="L55" s="134" t="str">
        <f t="shared" si="3"/>
        <v/>
      </c>
      <c r="M55" s="135" t="str">
        <f t="shared" si="4"/>
        <v/>
      </c>
      <c r="N55" s="138" t="str">
        <f t="shared" si="5"/>
        <v/>
      </c>
      <c r="O55" s="139" t="str">
        <f t="shared" si="6"/>
        <v/>
      </c>
      <c r="P55" s="140" t="str">
        <f t="shared" si="7"/>
        <v/>
      </c>
      <c r="Q55" s="311" t="str">
        <f t="shared" si="8"/>
        <v/>
      </c>
      <c r="R55" s="222" t="str">
        <f t="shared" si="9"/>
        <v/>
      </c>
      <c r="T55" s="280"/>
      <c r="U55" s="193"/>
      <c r="V55" s="184"/>
      <c r="W55" s="185">
        <f t="shared" si="13"/>
        <v>4</v>
      </c>
      <c r="X55" s="223">
        <v>10010</v>
      </c>
      <c r="Y55" s="224" t="s">
        <v>145</v>
      </c>
      <c r="Z55" s="225">
        <v>160</v>
      </c>
      <c r="AA55" s="226"/>
      <c r="AB55" s="227">
        <v>260000</v>
      </c>
      <c r="AC55" s="228">
        <v>1000</v>
      </c>
      <c r="AD55" s="215" t="str">
        <f t="shared" si="14"/>
        <v/>
      </c>
      <c r="AE55" s="216">
        <f t="shared" si="15"/>
        <v>261000</v>
      </c>
      <c r="AF55" s="229">
        <v>260000</v>
      </c>
      <c r="AG55" s="228">
        <v>5000</v>
      </c>
      <c r="AH55" s="215" t="str">
        <f t="shared" si="11"/>
        <v/>
      </c>
      <c r="AI55" s="216">
        <f t="shared" si="12"/>
        <v>265000</v>
      </c>
      <c r="AJ55" s="218">
        <f t="shared" si="16"/>
        <v>4000</v>
      </c>
      <c r="AK55" s="219">
        <f t="shared" si="20"/>
        <v>1631.25</v>
      </c>
      <c r="AL55" s="220">
        <f t="shared" si="17"/>
        <v>1656.25</v>
      </c>
      <c r="AM55" s="221">
        <f t="shared" si="18"/>
        <v>25</v>
      </c>
      <c r="AN55" s="222" t="str">
        <f t="shared" si="19"/>
        <v>○</v>
      </c>
      <c r="AQ55" s="174"/>
    </row>
    <row r="56" spans="1:43" s="185" customFormat="1" ht="18.75" customHeight="1" x14ac:dyDescent="0.4">
      <c r="A56" s="185">
        <f t="shared" si="0"/>
        <v>16</v>
      </c>
      <c r="B56" s="96"/>
      <c r="C56" s="97"/>
      <c r="D56" s="111" t="str">
        <f t="shared" si="1"/>
        <v/>
      </c>
      <c r="E56" s="98"/>
      <c r="F56" s="99"/>
      <c r="G56" s="100"/>
      <c r="H56" s="134" t="str">
        <f t="shared" si="10"/>
        <v/>
      </c>
      <c r="I56" s="135" t="str">
        <f t="shared" si="2"/>
        <v/>
      </c>
      <c r="J56" s="101"/>
      <c r="K56" s="100"/>
      <c r="L56" s="134" t="str">
        <f t="shared" si="3"/>
        <v/>
      </c>
      <c r="M56" s="135" t="str">
        <f t="shared" si="4"/>
        <v/>
      </c>
      <c r="N56" s="138" t="str">
        <f t="shared" si="5"/>
        <v/>
      </c>
      <c r="O56" s="139" t="str">
        <f t="shared" si="6"/>
        <v/>
      </c>
      <c r="P56" s="140" t="str">
        <f t="shared" si="7"/>
        <v/>
      </c>
      <c r="Q56" s="311" t="str">
        <f t="shared" si="8"/>
        <v/>
      </c>
      <c r="R56" s="222" t="str">
        <f t="shared" si="9"/>
        <v/>
      </c>
      <c r="T56" s="280"/>
      <c r="U56" s="193"/>
      <c r="V56" s="184"/>
      <c r="W56" s="185">
        <f t="shared" si="13"/>
        <v>5</v>
      </c>
      <c r="X56" s="223">
        <v>20015</v>
      </c>
      <c r="Y56" s="224" t="s">
        <v>146</v>
      </c>
      <c r="Z56" s="225">
        <v>8</v>
      </c>
      <c r="AA56" s="230">
        <v>160</v>
      </c>
      <c r="AB56" s="227">
        <v>8000</v>
      </c>
      <c r="AC56" s="228">
        <v>5000</v>
      </c>
      <c r="AD56" s="231">
        <f t="shared" si="14"/>
        <v>250</v>
      </c>
      <c r="AE56" s="216">
        <f t="shared" si="15"/>
        <v>8250</v>
      </c>
      <c r="AF56" s="229">
        <v>8250</v>
      </c>
      <c r="AG56" s="228">
        <v>6000</v>
      </c>
      <c r="AH56" s="231">
        <f t="shared" si="11"/>
        <v>300</v>
      </c>
      <c r="AI56" s="216">
        <f t="shared" si="12"/>
        <v>8550</v>
      </c>
      <c r="AJ56" s="218">
        <f t="shared" si="16"/>
        <v>300</v>
      </c>
      <c r="AK56" s="219">
        <f t="shared" si="20"/>
        <v>1031.25</v>
      </c>
      <c r="AL56" s="220">
        <f t="shared" si="17"/>
        <v>1068.75</v>
      </c>
      <c r="AM56" s="221">
        <f t="shared" si="18"/>
        <v>37.5</v>
      </c>
      <c r="AN56" s="222" t="str">
        <f t="shared" si="19"/>
        <v>○</v>
      </c>
      <c r="AQ56" s="177"/>
    </row>
    <row r="57" spans="1:43" s="185" customFormat="1" ht="18.75" customHeight="1" x14ac:dyDescent="0.4">
      <c r="A57" s="185">
        <f t="shared" si="0"/>
        <v>17</v>
      </c>
      <c r="B57" s="96"/>
      <c r="C57" s="97"/>
      <c r="D57" s="111" t="str">
        <f t="shared" si="1"/>
        <v/>
      </c>
      <c r="E57" s="98"/>
      <c r="F57" s="99"/>
      <c r="G57" s="100"/>
      <c r="H57" s="134" t="str">
        <f t="shared" si="10"/>
        <v/>
      </c>
      <c r="I57" s="135" t="str">
        <f t="shared" si="2"/>
        <v/>
      </c>
      <c r="J57" s="101"/>
      <c r="K57" s="100"/>
      <c r="L57" s="134" t="str">
        <f t="shared" si="3"/>
        <v/>
      </c>
      <c r="M57" s="135" t="str">
        <f t="shared" si="4"/>
        <v/>
      </c>
      <c r="N57" s="138" t="str">
        <f t="shared" si="5"/>
        <v/>
      </c>
      <c r="O57" s="139" t="str">
        <f t="shared" si="6"/>
        <v/>
      </c>
      <c r="P57" s="140" t="str">
        <f t="shared" si="7"/>
        <v/>
      </c>
      <c r="Q57" s="311" t="str">
        <f t="shared" si="8"/>
        <v/>
      </c>
      <c r="R57" s="222" t="str">
        <f t="shared" si="9"/>
        <v/>
      </c>
      <c r="T57" s="280"/>
      <c r="U57" s="193"/>
      <c r="V57" s="184"/>
      <c r="W57" s="185">
        <f t="shared" si="13"/>
        <v>6</v>
      </c>
      <c r="X57" s="223">
        <v>20017</v>
      </c>
      <c r="Y57" s="224" t="s">
        <v>146</v>
      </c>
      <c r="Z57" s="225">
        <v>7</v>
      </c>
      <c r="AA57" s="230">
        <v>140</v>
      </c>
      <c r="AB57" s="227">
        <v>6900</v>
      </c>
      <c r="AC57" s="232">
        <v>2000</v>
      </c>
      <c r="AD57" s="233">
        <f t="shared" si="14"/>
        <v>100</v>
      </c>
      <c r="AE57" s="216">
        <f t="shared" si="15"/>
        <v>7000</v>
      </c>
      <c r="AF57" s="229">
        <v>8000</v>
      </c>
      <c r="AG57" s="232">
        <v>2500</v>
      </c>
      <c r="AH57" s="233">
        <f t="shared" si="11"/>
        <v>125</v>
      </c>
      <c r="AI57" s="216">
        <f t="shared" si="12"/>
        <v>8125</v>
      </c>
      <c r="AJ57" s="218">
        <f t="shared" si="16"/>
        <v>1125</v>
      </c>
      <c r="AK57" s="320">
        <f t="shared" si="20"/>
        <v>1000</v>
      </c>
      <c r="AL57" s="234">
        <f t="shared" si="17"/>
        <v>1160.7142857142858</v>
      </c>
      <c r="AM57" s="221">
        <f t="shared" si="18"/>
        <v>160.71428571428578</v>
      </c>
      <c r="AN57" s="222" t="str">
        <f t="shared" si="19"/>
        <v>○</v>
      </c>
      <c r="AQ57" s="177"/>
    </row>
    <row r="58" spans="1:43" s="185" customFormat="1" ht="18.75" customHeight="1" x14ac:dyDescent="0.4">
      <c r="A58" s="185">
        <f t="shared" si="0"/>
        <v>18</v>
      </c>
      <c r="B58" s="96"/>
      <c r="C58" s="97"/>
      <c r="D58" s="111" t="str">
        <f t="shared" si="1"/>
        <v/>
      </c>
      <c r="E58" s="98"/>
      <c r="F58" s="99"/>
      <c r="G58" s="100"/>
      <c r="H58" s="134" t="str">
        <f t="shared" si="10"/>
        <v/>
      </c>
      <c r="I58" s="135" t="str">
        <f t="shared" si="2"/>
        <v/>
      </c>
      <c r="J58" s="101"/>
      <c r="K58" s="100"/>
      <c r="L58" s="134" t="str">
        <f t="shared" si="3"/>
        <v/>
      </c>
      <c r="M58" s="135" t="str">
        <f t="shared" si="4"/>
        <v/>
      </c>
      <c r="N58" s="138" t="str">
        <f t="shared" si="5"/>
        <v/>
      </c>
      <c r="O58" s="139" t="str">
        <f t="shared" si="6"/>
        <v/>
      </c>
      <c r="P58" s="140" t="str">
        <f t="shared" si="7"/>
        <v/>
      </c>
      <c r="Q58" s="311" t="str">
        <f t="shared" si="8"/>
        <v/>
      </c>
      <c r="R58" s="222" t="str">
        <f t="shared" si="9"/>
        <v/>
      </c>
      <c r="T58" s="280"/>
      <c r="U58" s="193"/>
      <c r="V58" s="184"/>
      <c r="W58" s="185">
        <f t="shared" si="13"/>
        <v>7</v>
      </c>
      <c r="X58" s="223">
        <v>2022</v>
      </c>
      <c r="Y58" s="224" t="s">
        <v>147</v>
      </c>
      <c r="Z58" s="225">
        <v>5</v>
      </c>
      <c r="AA58" s="226"/>
      <c r="AB58" s="227">
        <v>5000</v>
      </c>
      <c r="AC58" s="228"/>
      <c r="AD58" s="215" t="str">
        <f t="shared" si="14"/>
        <v/>
      </c>
      <c r="AE58" s="216">
        <f t="shared" si="15"/>
        <v>5000</v>
      </c>
      <c r="AF58" s="229">
        <v>5200</v>
      </c>
      <c r="AG58" s="228"/>
      <c r="AH58" s="215" t="str">
        <f t="shared" si="11"/>
        <v/>
      </c>
      <c r="AI58" s="216">
        <f t="shared" si="12"/>
        <v>5200</v>
      </c>
      <c r="AJ58" s="218">
        <f t="shared" si="16"/>
        <v>200</v>
      </c>
      <c r="AK58" s="219">
        <f t="shared" si="20"/>
        <v>1000</v>
      </c>
      <c r="AL58" s="220">
        <f t="shared" si="17"/>
        <v>1040</v>
      </c>
      <c r="AM58" s="221">
        <f t="shared" si="18"/>
        <v>40</v>
      </c>
      <c r="AN58" s="222" t="str">
        <f t="shared" si="19"/>
        <v>最低賃金未満</v>
      </c>
      <c r="AQ58" s="177"/>
    </row>
    <row r="59" spans="1:43" s="185" customFormat="1" ht="18.75" customHeight="1" x14ac:dyDescent="0.4">
      <c r="A59" s="185">
        <f t="shared" si="0"/>
        <v>19</v>
      </c>
      <c r="B59" s="96"/>
      <c r="C59" s="97"/>
      <c r="D59" s="111" t="str">
        <f t="shared" si="1"/>
        <v/>
      </c>
      <c r="E59" s="98"/>
      <c r="F59" s="99"/>
      <c r="G59" s="100"/>
      <c r="H59" s="134" t="str">
        <f t="shared" si="10"/>
        <v/>
      </c>
      <c r="I59" s="135" t="str">
        <f t="shared" si="2"/>
        <v/>
      </c>
      <c r="J59" s="101"/>
      <c r="K59" s="100"/>
      <c r="L59" s="134" t="str">
        <f t="shared" si="3"/>
        <v/>
      </c>
      <c r="M59" s="135" t="str">
        <f t="shared" si="4"/>
        <v/>
      </c>
      <c r="N59" s="138" t="str">
        <f t="shared" si="5"/>
        <v/>
      </c>
      <c r="O59" s="139" t="str">
        <f t="shared" si="6"/>
        <v/>
      </c>
      <c r="P59" s="140" t="str">
        <f t="shared" si="7"/>
        <v/>
      </c>
      <c r="Q59" s="311" t="str">
        <f t="shared" si="8"/>
        <v/>
      </c>
      <c r="R59" s="222" t="str">
        <f t="shared" si="9"/>
        <v/>
      </c>
      <c r="T59" s="280"/>
      <c r="U59" s="193"/>
      <c r="V59" s="184"/>
      <c r="W59" s="185">
        <f t="shared" si="13"/>
        <v>8</v>
      </c>
      <c r="X59" s="223" t="s">
        <v>148</v>
      </c>
      <c r="Y59" s="224" t="s">
        <v>149</v>
      </c>
      <c r="Z59" s="225">
        <f t="shared" ref="Z59" si="21">IF(Y59="04【時給制】",1,"")</f>
        <v>1</v>
      </c>
      <c r="AA59" s="226"/>
      <c r="AB59" s="227">
        <v>998</v>
      </c>
      <c r="AC59" s="228"/>
      <c r="AD59" s="215" t="str">
        <f t="shared" si="14"/>
        <v/>
      </c>
      <c r="AE59" s="216">
        <f t="shared" si="15"/>
        <v>998</v>
      </c>
      <c r="AF59" s="229">
        <v>1048</v>
      </c>
      <c r="AG59" s="228"/>
      <c r="AH59" s="215" t="str">
        <f t="shared" si="11"/>
        <v/>
      </c>
      <c r="AI59" s="216">
        <f t="shared" si="12"/>
        <v>1048</v>
      </c>
      <c r="AJ59" s="218">
        <f t="shared" si="16"/>
        <v>50</v>
      </c>
      <c r="AK59" s="219">
        <f t="shared" si="20"/>
        <v>998</v>
      </c>
      <c r="AL59" s="220">
        <f t="shared" si="17"/>
        <v>1048</v>
      </c>
      <c r="AM59" s="221">
        <f t="shared" si="18"/>
        <v>50</v>
      </c>
      <c r="AN59" s="222" t="str">
        <f t="shared" si="19"/>
        <v>最低賃金未満</v>
      </c>
      <c r="AQ59" s="177"/>
    </row>
    <row r="60" spans="1:43" s="185" customFormat="1" ht="18.75" customHeight="1" thickBot="1" x14ac:dyDescent="0.45">
      <c r="A60" s="185">
        <f t="shared" si="0"/>
        <v>20</v>
      </c>
      <c r="B60" s="103"/>
      <c r="C60" s="104"/>
      <c r="D60" s="112" t="str">
        <f t="shared" si="1"/>
        <v/>
      </c>
      <c r="E60" s="105"/>
      <c r="F60" s="106"/>
      <c r="G60" s="107"/>
      <c r="H60" s="136" t="str">
        <f t="shared" si="10"/>
        <v/>
      </c>
      <c r="I60" s="137" t="str">
        <f t="shared" si="2"/>
        <v/>
      </c>
      <c r="J60" s="108"/>
      <c r="K60" s="107"/>
      <c r="L60" s="134" t="str">
        <f t="shared" si="3"/>
        <v/>
      </c>
      <c r="M60" s="141" t="str">
        <f t="shared" si="4"/>
        <v/>
      </c>
      <c r="N60" s="142" t="str">
        <f t="shared" si="5"/>
        <v/>
      </c>
      <c r="O60" s="143" t="str">
        <f t="shared" si="6"/>
        <v/>
      </c>
      <c r="P60" s="144" t="str">
        <f t="shared" si="7"/>
        <v/>
      </c>
      <c r="Q60" s="312" t="str">
        <f t="shared" si="8"/>
        <v/>
      </c>
      <c r="R60" s="222" t="str">
        <f t="shared" si="9"/>
        <v/>
      </c>
      <c r="S60" s="280"/>
      <c r="T60" s="280"/>
      <c r="U60" s="193"/>
      <c r="V60" s="184"/>
      <c r="W60" s="185">
        <f t="shared" si="13"/>
        <v>9</v>
      </c>
      <c r="X60" s="223" t="s">
        <v>150</v>
      </c>
      <c r="Y60" s="224" t="s">
        <v>151</v>
      </c>
      <c r="Z60" s="225">
        <v>150</v>
      </c>
      <c r="AA60" s="226"/>
      <c r="AB60" s="227">
        <v>250000</v>
      </c>
      <c r="AC60" s="228"/>
      <c r="AD60" s="215" t="str">
        <f t="shared" si="14"/>
        <v/>
      </c>
      <c r="AE60" s="216">
        <f t="shared" si="15"/>
        <v>250000</v>
      </c>
      <c r="AF60" s="229">
        <v>251000</v>
      </c>
      <c r="AG60" s="228"/>
      <c r="AH60" s="215" t="str">
        <f t="shared" si="11"/>
        <v/>
      </c>
      <c r="AI60" s="216">
        <f t="shared" si="12"/>
        <v>251000</v>
      </c>
      <c r="AJ60" s="218">
        <f t="shared" si="16"/>
        <v>1000</v>
      </c>
      <c r="AK60" s="219">
        <f t="shared" si="20"/>
        <v>1666.6666666666667</v>
      </c>
      <c r="AL60" s="220">
        <f t="shared" si="17"/>
        <v>1673.3333333333333</v>
      </c>
      <c r="AM60" s="221">
        <f t="shared" si="18"/>
        <v>6.6666666666665151</v>
      </c>
      <c r="AN60" s="222" t="str">
        <f t="shared" si="19"/>
        <v>○</v>
      </c>
    </row>
    <row r="61" spans="1:43" s="185" customFormat="1" ht="22.5" customHeight="1" thickTop="1" thickBot="1" x14ac:dyDescent="0.45">
      <c r="A61" s="255"/>
      <c r="B61" s="281">
        <f>COUNTA(B41:B60)</f>
        <v>0</v>
      </c>
      <c r="C61" s="282"/>
      <c r="D61" s="283"/>
      <c r="E61" s="283"/>
      <c r="F61" s="283"/>
      <c r="G61" s="284"/>
      <c r="H61" s="285"/>
      <c r="I61" s="483"/>
      <c r="J61" s="483"/>
      <c r="K61" s="283"/>
      <c r="L61" s="88"/>
      <c r="M61" s="313"/>
      <c r="N61" s="145">
        <f>COUNT(N41:N60)</f>
        <v>0</v>
      </c>
      <c r="O61" s="306" t="str">
        <f>IFERROR(SUM(O41:O60)/COUNT(O41:O60),"")</f>
        <v/>
      </c>
      <c r="P61" s="307" t="str">
        <f>IFERROR(SUM(P41:P60)/COUNT(P41:P60),"")</f>
        <v/>
      </c>
      <c r="Q61" s="305" t="str">
        <f>IFERROR(ROUNDDOWN(P61-O61,2),"")</f>
        <v/>
      </c>
      <c r="R61" s="314"/>
      <c r="S61" s="280"/>
      <c r="T61" s="280"/>
      <c r="U61" s="193"/>
      <c r="V61" s="184"/>
      <c r="W61" s="185">
        <f>W60+1</f>
        <v>10</v>
      </c>
      <c r="X61" s="235" t="s">
        <v>152</v>
      </c>
      <c r="Y61" s="236" t="s">
        <v>153</v>
      </c>
      <c r="Z61" s="237">
        <v>170</v>
      </c>
      <c r="AA61" s="238"/>
      <c r="AB61" s="239">
        <v>170588</v>
      </c>
      <c r="AC61" s="240"/>
      <c r="AD61" s="241" t="str">
        <f t="shared" si="14"/>
        <v/>
      </c>
      <c r="AE61" s="242">
        <f t="shared" si="15"/>
        <v>170588</v>
      </c>
      <c r="AF61" s="243">
        <v>180000</v>
      </c>
      <c r="AG61" s="240"/>
      <c r="AH61" s="241" t="str">
        <f t="shared" si="11"/>
        <v/>
      </c>
      <c r="AI61" s="242">
        <f t="shared" si="12"/>
        <v>180000</v>
      </c>
      <c r="AJ61" s="244">
        <f t="shared" si="16"/>
        <v>9412</v>
      </c>
      <c r="AK61" s="245">
        <f t="shared" si="20"/>
        <v>1003.4588235294118</v>
      </c>
      <c r="AL61" s="246">
        <f t="shared" si="17"/>
        <v>1058.8235294117646</v>
      </c>
      <c r="AM61" s="247">
        <f t="shared" si="18"/>
        <v>55.364705882352837</v>
      </c>
      <c r="AN61" s="222" t="str">
        <f t="shared" si="19"/>
        <v>最低賃金未満</v>
      </c>
    </row>
    <row r="62" spans="1:43" s="185" customFormat="1" ht="20.25" thickTop="1" thickBot="1" x14ac:dyDescent="0.45">
      <c r="A62" s="255"/>
      <c r="B62" s="88"/>
      <c r="C62" s="286"/>
      <c r="D62" s="88"/>
      <c r="E62" s="88"/>
      <c r="F62" s="88"/>
      <c r="G62" s="88"/>
      <c r="H62" s="88"/>
      <c r="I62" s="88"/>
      <c r="J62" s="88"/>
      <c r="K62" s="88"/>
      <c r="L62" s="88"/>
      <c r="M62" s="88"/>
      <c r="N62" s="146"/>
      <c r="O62" s="484" t="s">
        <v>84</v>
      </c>
      <c r="P62" s="486" t="s">
        <v>85</v>
      </c>
      <c r="Q62" s="315"/>
      <c r="R62" s="279"/>
      <c r="S62" s="280"/>
      <c r="T62" s="280"/>
      <c r="U62" s="193"/>
      <c r="V62" s="184"/>
      <c r="X62" s="248">
        <f>COUNTA(X52:X61)</f>
        <v>10</v>
      </c>
      <c r="Y62" s="249"/>
      <c r="Z62" s="88"/>
      <c r="AA62" s="88"/>
      <c r="AB62" s="88"/>
      <c r="AC62" s="88"/>
      <c r="AD62" s="146"/>
      <c r="AE62" s="250"/>
      <c r="AF62" s="88"/>
      <c r="AG62" s="88"/>
      <c r="AH62" s="146"/>
      <c r="AI62" s="251"/>
      <c r="AJ62" s="248">
        <f>COUNT(AJ52:AJ61)</f>
        <v>10</v>
      </c>
      <c r="AK62" s="303">
        <f>IFERROR(SUM(AK52:AK61)/X62,"")</f>
        <v>1417.4375490196078</v>
      </c>
      <c r="AL62" s="304">
        <f>IFERROR(SUM(AL52:AL61)/X62,"")</f>
        <v>1471.2121148459385</v>
      </c>
      <c r="AM62" s="305">
        <f>IFERROR(ROUNDDOWN(AL62-AK62,2),"")</f>
        <v>53.77</v>
      </c>
      <c r="AN62" s="252"/>
    </row>
    <row r="63" spans="1:43" s="185" customFormat="1" ht="19.5" thickTop="1" x14ac:dyDescent="0.4">
      <c r="A63" s="255"/>
      <c r="B63" s="88"/>
      <c r="C63" s="287" t="s">
        <v>154</v>
      </c>
      <c r="D63" s="88"/>
      <c r="E63" s="88"/>
      <c r="F63" s="88"/>
      <c r="G63" s="88"/>
      <c r="H63" s="88"/>
      <c r="I63" s="88"/>
      <c r="J63" s="88"/>
      <c r="K63" s="88"/>
      <c r="L63" s="88"/>
      <c r="M63" s="88"/>
      <c r="N63" s="146"/>
      <c r="O63" s="484"/>
      <c r="P63" s="486"/>
      <c r="Q63" s="316" t="s">
        <v>87</v>
      </c>
      <c r="R63" s="279"/>
      <c r="S63" s="280"/>
      <c r="T63" s="280"/>
      <c r="U63" s="193"/>
      <c r="V63" s="184"/>
      <c r="X63"/>
      <c r="Y63"/>
      <c r="Z63"/>
      <c r="AA63"/>
      <c r="AB63"/>
      <c r="AC63"/>
      <c r="AD63"/>
      <c r="AE63"/>
      <c r="AF63"/>
      <c r="AG63"/>
      <c r="AH63"/>
      <c r="AI63"/>
      <c r="AJ63"/>
      <c r="AK63"/>
      <c r="AL63"/>
      <c r="AM63"/>
      <c r="AN63"/>
    </row>
    <row r="64" spans="1:43" x14ac:dyDescent="0.4">
      <c r="A64" s="255"/>
      <c r="B64" s="88"/>
      <c r="C64" s="287"/>
      <c r="D64" s="88"/>
      <c r="E64" s="88"/>
      <c r="F64" s="88"/>
      <c r="G64" s="88"/>
      <c r="H64" s="88"/>
      <c r="I64" s="88"/>
      <c r="J64" s="88"/>
      <c r="K64" s="88"/>
      <c r="L64" s="88"/>
      <c r="M64" s="88"/>
      <c r="N64" s="146"/>
      <c r="O64" s="485"/>
      <c r="P64" s="487"/>
      <c r="Q64" s="316"/>
      <c r="R64" s="279"/>
      <c r="S64" s="280"/>
      <c r="T64" s="280"/>
      <c r="U64" s="253"/>
      <c r="V64" s="254"/>
      <c r="W64" s="185"/>
    </row>
    <row r="65" spans="1:30" ht="19.5" thickBot="1" x14ac:dyDescent="0.45">
      <c r="A65" s="255"/>
      <c r="C65"/>
      <c r="O65" s="317" t="str">
        <f>IFERROR(AVERAGE(O41:O60),"")</f>
        <v/>
      </c>
      <c r="P65" s="318" t="str">
        <f>IFERROR(AVERAGE(P41:P60),"")</f>
        <v/>
      </c>
      <c r="Q65" s="319" t="str">
        <f>IFERROR(ROUNDDOWN(P65-O65,2),"")</f>
        <v/>
      </c>
      <c r="R65" s="279"/>
      <c r="S65" s="279"/>
      <c r="T65" s="279"/>
      <c r="U65" s="253"/>
      <c r="V65" s="254"/>
      <c r="W65" s="185"/>
    </row>
    <row r="66" spans="1:30" x14ac:dyDescent="0.4">
      <c r="A66" s="255"/>
      <c r="B66" s="285"/>
      <c r="C66" s="288"/>
      <c r="D66" s="289"/>
      <c r="E66" s="290"/>
      <c r="F66" s="290"/>
      <c r="G66" s="291"/>
      <c r="H66" s="291"/>
      <c r="I66" s="292"/>
      <c r="J66" s="290"/>
      <c r="K66" s="291"/>
      <c r="L66" s="291"/>
      <c r="M66" s="292"/>
      <c r="N66" s="291"/>
      <c r="O66" s="293"/>
      <c r="P66" s="294"/>
      <c r="Q66" s="294"/>
      <c r="R66" s="279"/>
      <c r="S66" s="279"/>
      <c r="T66" s="279"/>
      <c r="U66" s="253"/>
      <c r="V66" s="254"/>
      <c r="W66" s="185"/>
    </row>
    <row r="67" spans="1:30" x14ac:dyDescent="0.4">
      <c r="A67" s="255"/>
      <c r="B67" s="285"/>
      <c r="C67" s="288"/>
      <c r="D67" s="289"/>
      <c r="E67" s="290"/>
      <c r="F67" s="290"/>
      <c r="G67" s="291"/>
      <c r="H67" s="291"/>
      <c r="I67" s="292"/>
      <c r="J67" s="290"/>
      <c r="K67" s="291"/>
      <c r="L67" s="291"/>
      <c r="M67" s="292"/>
      <c r="N67" s="291"/>
      <c r="O67" s="293"/>
      <c r="P67" s="294"/>
      <c r="Q67" s="294"/>
      <c r="R67" s="279"/>
      <c r="S67" s="279"/>
      <c r="T67" s="279"/>
      <c r="U67" s="253"/>
      <c r="V67" s="254"/>
    </row>
    <row r="68" spans="1:30" ht="19.5" thickBot="1" x14ac:dyDescent="0.45">
      <c r="A68" s="256"/>
      <c r="B68" s="285"/>
      <c r="C68" s="288"/>
      <c r="D68" s="289"/>
      <c r="E68" s="290"/>
      <c r="F68" s="290"/>
      <c r="G68" s="291"/>
      <c r="H68" s="291"/>
      <c r="I68" s="292"/>
      <c r="J68" s="290"/>
      <c r="K68" s="291"/>
      <c r="L68" s="291"/>
      <c r="M68" s="292"/>
      <c r="N68" s="291"/>
      <c r="O68" s="293"/>
      <c r="P68" s="294"/>
      <c r="Q68" s="294"/>
      <c r="R68" s="279"/>
      <c r="S68" s="279"/>
      <c r="T68" s="279"/>
      <c r="U68" s="253"/>
      <c r="V68" s="254"/>
      <c r="X68" s="166"/>
      <c r="Y68" s="166"/>
      <c r="Z68" s="166"/>
      <c r="AA68" s="166"/>
      <c r="AB68" s="166"/>
      <c r="AC68" s="166"/>
      <c r="AD68" s="166"/>
    </row>
    <row r="69" spans="1:30" x14ac:dyDescent="0.4">
      <c r="A69" s="257"/>
      <c r="B69" s="285"/>
      <c r="C69" s="288"/>
      <c r="D69" s="289"/>
      <c r="E69" s="290"/>
      <c r="F69" s="290"/>
      <c r="G69" s="291"/>
      <c r="H69" s="291"/>
      <c r="I69" s="292"/>
      <c r="J69" s="290"/>
      <c r="K69" s="291"/>
      <c r="L69" s="291"/>
      <c r="M69" s="292"/>
      <c r="N69" s="291"/>
      <c r="O69" s="293"/>
      <c r="P69" s="294"/>
      <c r="Q69" s="294"/>
      <c r="R69" s="279"/>
      <c r="S69" s="279"/>
      <c r="T69" s="279"/>
      <c r="U69" s="253"/>
      <c r="V69" s="254"/>
    </row>
    <row r="70" spans="1:30" x14ac:dyDescent="0.4">
      <c r="A70" s="255"/>
      <c r="B70" s="285"/>
      <c r="C70" s="288"/>
      <c r="D70" s="289"/>
      <c r="E70" s="290"/>
      <c r="F70" s="290"/>
      <c r="G70" s="291"/>
      <c r="H70" s="291"/>
      <c r="I70" s="292"/>
      <c r="J70" s="290"/>
      <c r="K70" s="291"/>
      <c r="L70" s="291"/>
      <c r="M70" s="292"/>
      <c r="N70" s="291"/>
      <c r="O70" s="293"/>
      <c r="P70" s="294"/>
      <c r="Q70" s="294"/>
      <c r="R70" s="279"/>
      <c r="S70" s="279"/>
      <c r="T70" s="279"/>
      <c r="U70" s="253"/>
      <c r="V70" s="254"/>
    </row>
    <row r="71" spans="1:30" x14ac:dyDescent="0.4">
      <c r="A71" s="255"/>
      <c r="B71" s="285"/>
      <c r="C71" s="288"/>
      <c r="D71" s="289"/>
      <c r="E71" s="290"/>
      <c r="F71" s="290"/>
      <c r="G71" s="291"/>
      <c r="H71" s="291"/>
      <c r="I71" s="292"/>
      <c r="J71" s="290"/>
      <c r="K71" s="291"/>
      <c r="L71" s="291"/>
      <c r="M71" s="292"/>
      <c r="N71" s="291"/>
      <c r="O71" s="293"/>
      <c r="P71" s="294"/>
      <c r="Q71" s="294"/>
      <c r="R71" s="279"/>
      <c r="S71" s="279"/>
      <c r="T71" s="279"/>
      <c r="U71" s="253"/>
      <c r="V71" s="254"/>
    </row>
    <row r="72" spans="1:30" x14ac:dyDescent="0.4">
      <c r="A72" s="255"/>
      <c r="B72" s="285"/>
      <c r="C72" s="288"/>
      <c r="D72" s="289"/>
      <c r="E72" s="290"/>
      <c r="F72" s="290"/>
      <c r="G72" s="291"/>
      <c r="H72" s="291"/>
      <c r="I72" s="292"/>
      <c r="J72" s="290"/>
      <c r="K72" s="291"/>
      <c r="L72" s="291"/>
      <c r="M72" s="292"/>
      <c r="N72" s="291"/>
      <c r="O72" s="293"/>
      <c r="P72" s="294"/>
      <c r="Q72" s="294"/>
      <c r="R72" s="279"/>
      <c r="S72" s="279"/>
      <c r="T72" s="279"/>
      <c r="U72" s="253"/>
      <c r="V72" s="254"/>
    </row>
    <row r="73" spans="1:30" x14ac:dyDescent="0.4">
      <c r="A73" s="255"/>
      <c r="B73" s="285"/>
      <c r="C73" s="288"/>
      <c r="D73" s="289"/>
      <c r="E73" s="290"/>
      <c r="F73" s="290"/>
      <c r="G73" s="291"/>
      <c r="H73" s="291"/>
      <c r="I73" s="292"/>
      <c r="J73" s="290"/>
      <c r="K73" s="291"/>
      <c r="L73" s="291"/>
      <c r="M73" s="292"/>
      <c r="N73" s="291"/>
      <c r="O73" s="293"/>
      <c r="P73" s="294"/>
      <c r="Q73" s="294"/>
      <c r="R73" s="279"/>
      <c r="S73" s="279"/>
      <c r="T73" s="279"/>
      <c r="U73" s="253"/>
      <c r="V73" s="254"/>
    </row>
    <row r="74" spans="1:30" x14ac:dyDescent="0.4">
      <c r="A74" s="255"/>
      <c r="B74" s="285"/>
      <c r="C74" s="288"/>
      <c r="D74" s="289"/>
      <c r="E74" s="290"/>
      <c r="F74" s="290"/>
      <c r="G74" s="291"/>
      <c r="H74" s="291"/>
      <c r="I74" s="292"/>
      <c r="J74" s="290"/>
      <c r="K74" s="291"/>
      <c r="L74" s="291"/>
      <c r="M74" s="292"/>
      <c r="N74" s="291"/>
      <c r="O74" s="293"/>
      <c r="P74" s="294"/>
      <c r="Q74" s="294"/>
      <c r="R74" s="279"/>
      <c r="S74" s="279"/>
      <c r="T74" s="279"/>
      <c r="U74" s="255"/>
    </row>
    <row r="75" spans="1:30" x14ac:dyDescent="0.4">
      <c r="A75" s="255"/>
      <c r="B75" s="285"/>
      <c r="C75" s="288"/>
      <c r="D75" s="289"/>
      <c r="E75" s="290"/>
      <c r="F75" s="290"/>
      <c r="G75" s="291"/>
      <c r="H75" s="291"/>
      <c r="I75" s="292"/>
      <c r="J75" s="290"/>
      <c r="K75" s="291"/>
      <c r="L75" s="291"/>
      <c r="M75" s="292"/>
      <c r="N75" s="291"/>
      <c r="O75" s="293"/>
      <c r="P75" s="294"/>
      <c r="Q75" s="294"/>
      <c r="R75" s="279"/>
      <c r="S75" s="279"/>
      <c r="T75" s="279"/>
      <c r="U75" s="255"/>
    </row>
    <row r="76" spans="1:30" x14ac:dyDescent="0.4">
      <c r="A76" s="255"/>
      <c r="B76" s="285"/>
      <c r="C76" s="288"/>
      <c r="D76" s="289"/>
      <c r="E76" s="290"/>
      <c r="F76" s="290"/>
      <c r="G76" s="291"/>
      <c r="H76" s="291"/>
      <c r="I76" s="292"/>
      <c r="J76" s="290"/>
      <c r="K76" s="291"/>
      <c r="L76" s="291"/>
      <c r="M76" s="292"/>
      <c r="N76" s="291"/>
      <c r="O76" s="293"/>
      <c r="P76" s="294"/>
      <c r="Q76" s="294"/>
      <c r="R76" s="279"/>
      <c r="S76" s="279"/>
      <c r="T76" s="279"/>
      <c r="U76" s="255"/>
    </row>
    <row r="77" spans="1:30" x14ac:dyDescent="0.4">
      <c r="A77" s="255"/>
      <c r="B77" s="285"/>
      <c r="C77" s="288"/>
      <c r="D77" s="289"/>
      <c r="E77" s="290"/>
      <c r="F77" s="290"/>
      <c r="G77" s="291"/>
      <c r="H77" s="291"/>
      <c r="I77" s="292"/>
      <c r="J77" s="290"/>
      <c r="K77" s="291"/>
      <c r="L77" s="291"/>
      <c r="M77" s="292"/>
      <c r="N77" s="291"/>
      <c r="O77" s="293"/>
      <c r="P77" s="294"/>
      <c r="Q77" s="294"/>
      <c r="R77" s="279"/>
      <c r="S77" s="279"/>
      <c r="T77" s="279"/>
      <c r="U77" s="255"/>
    </row>
    <row r="78" spans="1:30" x14ac:dyDescent="0.4">
      <c r="A78" s="258"/>
      <c r="B78" s="285"/>
      <c r="C78" s="288"/>
      <c r="D78" s="289"/>
      <c r="E78" s="290"/>
      <c r="F78" s="290"/>
      <c r="G78" s="291"/>
      <c r="H78" s="291"/>
      <c r="I78" s="292"/>
      <c r="J78" s="290"/>
      <c r="K78" s="291"/>
      <c r="L78" s="291"/>
      <c r="M78" s="292"/>
      <c r="N78" s="291"/>
      <c r="O78" s="293"/>
      <c r="P78" s="294"/>
      <c r="Q78" s="294"/>
      <c r="R78" s="279"/>
      <c r="S78" s="279"/>
      <c r="T78" s="279"/>
      <c r="U78" s="255"/>
    </row>
    <row r="79" spans="1:30" x14ac:dyDescent="0.4">
      <c r="B79" s="285"/>
      <c r="C79" s="288"/>
      <c r="D79" s="289"/>
      <c r="E79" s="290"/>
      <c r="F79" s="290"/>
      <c r="G79" s="291"/>
      <c r="H79" s="291"/>
      <c r="I79" s="292"/>
      <c r="J79" s="290"/>
      <c r="K79" s="291"/>
      <c r="L79" s="291"/>
      <c r="M79" s="292"/>
      <c r="N79" s="291"/>
      <c r="O79" s="293"/>
      <c r="P79" s="294"/>
      <c r="Q79" s="294"/>
      <c r="R79" s="279"/>
      <c r="S79" s="279"/>
      <c r="T79" s="279"/>
      <c r="U79" s="255"/>
    </row>
    <row r="80" spans="1:30" x14ac:dyDescent="0.4">
      <c r="B80" s="285"/>
      <c r="C80" s="288"/>
      <c r="D80" s="289"/>
      <c r="E80" s="290"/>
      <c r="F80" s="290"/>
      <c r="G80" s="291"/>
      <c r="H80" s="291"/>
      <c r="I80" s="292"/>
      <c r="J80" s="290"/>
      <c r="K80" s="291"/>
      <c r="L80" s="291"/>
      <c r="M80" s="292"/>
      <c r="N80" s="291"/>
      <c r="O80" s="293"/>
      <c r="P80" s="294"/>
      <c r="Q80" s="294"/>
      <c r="R80" s="279"/>
      <c r="S80" s="279"/>
      <c r="T80" s="279"/>
      <c r="U80" s="255"/>
    </row>
    <row r="81" spans="2:21" x14ac:dyDescent="0.4">
      <c r="B81" s="285"/>
      <c r="C81" s="288"/>
      <c r="D81" s="289"/>
      <c r="E81" s="290"/>
      <c r="F81" s="290"/>
      <c r="G81" s="291"/>
      <c r="H81" s="291"/>
      <c r="I81" s="292"/>
      <c r="J81" s="290"/>
      <c r="K81" s="291"/>
      <c r="L81" s="291"/>
      <c r="M81" s="292"/>
      <c r="N81" s="291"/>
      <c r="O81" s="293"/>
      <c r="P81" s="294"/>
      <c r="Q81" s="294"/>
      <c r="R81" s="279"/>
      <c r="S81" s="279"/>
      <c r="T81" s="279"/>
      <c r="U81" s="255"/>
    </row>
    <row r="82" spans="2:21" x14ac:dyDescent="0.4">
      <c r="B82" s="285"/>
      <c r="C82" s="288"/>
      <c r="D82" s="289"/>
      <c r="E82" s="290"/>
      <c r="F82" s="290"/>
      <c r="G82" s="291"/>
      <c r="H82" s="291"/>
      <c r="I82" s="292"/>
      <c r="J82" s="290"/>
      <c r="K82" s="291"/>
      <c r="L82" s="291"/>
      <c r="M82" s="292"/>
      <c r="N82" s="291"/>
      <c r="O82" s="293"/>
      <c r="P82" s="294"/>
      <c r="Q82" s="294"/>
      <c r="R82" s="279"/>
      <c r="S82" s="279"/>
      <c r="T82" s="279"/>
      <c r="U82" s="255"/>
    </row>
    <row r="83" spans="2:21" x14ac:dyDescent="0.4">
      <c r="B83" s="285"/>
      <c r="C83" s="288"/>
      <c r="D83" s="289"/>
      <c r="E83" s="290"/>
      <c r="F83" s="290"/>
      <c r="G83" s="291"/>
      <c r="H83" s="291"/>
      <c r="I83" s="292"/>
      <c r="J83" s="290"/>
      <c r="K83" s="291"/>
      <c r="L83" s="291"/>
      <c r="M83" s="292"/>
      <c r="N83" s="291"/>
      <c r="O83" s="293"/>
      <c r="P83" s="294"/>
      <c r="Q83" s="294"/>
      <c r="R83" s="279"/>
      <c r="S83" s="279"/>
      <c r="T83" s="279"/>
      <c r="U83" s="255"/>
    </row>
    <row r="84" spans="2:21" x14ac:dyDescent="0.4">
      <c r="B84" s="285"/>
      <c r="C84" s="288"/>
      <c r="D84" s="289"/>
      <c r="E84" s="290"/>
      <c r="F84" s="290"/>
      <c r="G84" s="291"/>
      <c r="H84" s="291"/>
      <c r="I84" s="292"/>
      <c r="J84" s="290"/>
      <c r="K84" s="291"/>
      <c r="L84" s="291"/>
      <c r="M84" s="292"/>
      <c r="N84" s="291"/>
      <c r="O84" s="293"/>
      <c r="P84" s="294"/>
      <c r="Q84" s="294"/>
      <c r="R84" s="279"/>
      <c r="S84" s="279"/>
      <c r="T84" s="279"/>
      <c r="U84" s="255"/>
    </row>
    <row r="85" spans="2:21" x14ac:dyDescent="0.4">
      <c r="B85" s="285"/>
      <c r="C85" s="288"/>
      <c r="D85" s="289"/>
      <c r="E85" s="290"/>
      <c r="F85" s="290"/>
      <c r="G85" s="291"/>
      <c r="H85" s="291"/>
      <c r="I85" s="292"/>
      <c r="J85" s="290"/>
      <c r="K85" s="291"/>
      <c r="L85" s="291"/>
      <c r="M85" s="292"/>
      <c r="N85" s="291"/>
      <c r="O85" s="293"/>
      <c r="P85" s="294"/>
      <c r="Q85" s="294"/>
      <c r="R85" s="279"/>
      <c r="S85" s="279"/>
      <c r="T85" s="279"/>
      <c r="U85" s="255"/>
    </row>
    <row r="86" spans="2:21" x14ac:dyDescent="0.4">
      <c r="B86" s="285"/>
      <c r="C86" s="288"/>
      <c r="D86" s="289"/>
      <c r="E86" s="290"/>
      <c r="F86" s="290"/>
      <c r="G86" s="291"/>
      <c r="H86" s="291"/>
      <c r="I86" s="292"/>
      <c r="J86" s="290"/>
      <c r="K86" s="291"/>
      <c r="L86" s="291"/>
      <c r="M86" s="292"/>
      <c r="N86" s="291"/>
      <c r="O86" s="293"/>
      <c r="P86" s="294"/>
      <c r="Q86" s="294"/>
      <c r="R86" s="279"/>
      <c r="S86" s="279"/>
      <c r="T86" s="279"/>
      <c r="U86" s="255"/>
    </row>
    <row r="87" spans="2:21" ht="14.25" customHeight="1" x14ac:dyDescent="0.4">
      <c r="B87" s="285"/>
      <c r="C87" s="288"/>
      <c r="D87" s="289"/>
      <c r="E87" s="290"/>
      <c r="F87" s="290"/>
      <c r="G87" s="291"/>
      <c r="H87" s="291"/>
      <c r="I87" s="292"/>
      <c r="J87" s="290"/>
      <c r="K87" s="291"/>
      <c r="L87" s="291"/>
      <c r="M87" s="292"/>
      <c r="N87" s="291"/>
      <c r="O87" s="293"/>
      <c r="P87" s="294"/>
      <c r="Q87" s="294"/>
      <c r="R87" s="279"/>
      <c r="S87" s="279"/>
      <c r="T87" s="279"/>
      <c r="U87" s="255"/>
    </row>
    <row r="88" spans="2:21" x14ac:dyDescent="0.4">
      <c r="B88" s="285"/>
      <c r="C88" s="288"/>
      <c r="D88" s="289"/>
      <c r="E88" s="290"/>
      <c r="F88" s="290"/>
      <c r="G88" s="291"/>
      <c r="H88" s="291"/>
      <c r="I88" s="292"/>
      <c r="J88" s="290"/>
      <c r="K88" s="291"/>
      <c r="L88" s="291"/>
      <c r="M88" s="292"/>
      <c r="N88" s="291"/>
      <c r="O88" s="293"/>
      <c r="P88" s="294"/>
      <c r="Q88" s="294"/>
      <c r="R88" s="279"/>
      <c r="S88" s="279"/>
      <c r="T88" s="279"/>
      <c r="U88" s="255"/>
    </row>
    <row r="89" spans="2:21" x14ac:dyDescent="0.4">
      <c r="B89" s="285"/>
      <c r="C89" s="288"/>
      <c r="D89" s="289"/>
      <c r="E89" s="290"/>
      <c r="F89" s="290"/>
      <c r="G89" s="291"/>
      <c r="H89" s="291"/>
      <c r="I89" s="292"/>
      <c r="J89" s="290"/>
      <c r="K89" s="291"/>
      <c r="L89" s="291"/>
      <c r="M89" s="292"/>
      <c r="N89" s="291"/>
      <c r="O89" s="293"/>
      <c r="P89" s="294"/>
      <c r="Q89" s="294"/>
      <c r="R89" s="279"/>
      <c r="S89" s="295"/>
      <c r="T89" s="295"/>
      <c r="U89" s="255"/>
    </row>
    <row r="90" spans="2:21" x14ac:dyDescent="0.4">
      <c r="B90" s="285"/>
      <c r="C90" s="288"/>
      <c r="D90" s="289"/>
      <c r="E90" s="290"/>
      <c r="F90" s="290"/>
      <c r="G90" s="291"/>
      <c r="H90" s="291"/>
      <c r="I90" s="292"/>
      <c r="J90" s="290"/>
      <c r="K90" s="291"/>
      <c r="L90" s="291"/>
      <c r="M90" s="292"/>
      <c r="N90" s="291"/>
      <c r="O90" s="293"/>
      <c r="P90" s="294"/>
      <c r="Q90" s="294"/>
      <c r="R90" s="279"/>
      <c r="S90" s="279"/>
      <c r="T90" s="279"/>
      <c r="U90" s="255"/>
    </row>
    <row r="91" spans="2:21" x14ac:dyDescent="0.4">
      <c r="B91" s="285"/>
      <c r="C91" s="288"/>
      <c r="D91" s="289"/>
      <c r="E91" s="290"/>
      <c r="F91" s="290"/>
      <c r="G91" s="291"/>
      <c r="H91" s="291"/>
      <c r="I91" s="292"/>
      <c r="J91" s="290"/>
      <c r="K91" s="291"/>
      <c r="L91" s="291"/>
      <c r="M91" s="292"/>
      <c r="N91" s="291"/>
      <c r="O91" s="293"/>
      <c r="P91" s="294"/>
      <c r="Q91" s="294"/>
      <c r="R91" s="279"/>
      <c r="S91" s="255"/>
      <c r="T91" s="255"/>
      <c r="U91" s="255"/>
    </row>
    <row r="92" spans="2:21" x14ac:dyDescent="0.4">
      <c r="B92" s="285"/>
      <c r="C92" s="288"/>
      <c r="D92" s="289"/>
      <c r="E92" s="290"/>
      <c r="F92" s="290"/>
      <c r="G92" s="291"/>
      <c r="H92" s="291"/>
      <c r="I92" s="292"/>
      <c r="J92" s="290"/>
      <c r="K92" s="291"/>
      <c r="L92" s="291"/>
      <c r="M92" s="292"/>
      <c r="N92" s="291"/>
      <c r="O92" s="293"/>
      <c r="P92" s="294"/>
      <c r="Q92" s="294"/>
      <c r="R92" s="279"/>
      <c r="S92" s="255"/>
      <c r="T92" s="255"/>
      <c r="U92" s="255"/>
    </row>
    <row r="93" spans="2:21" x14ac:dyDescent="0.4">
      <c r="B93" s="285"/>
      <c r="C93" s="288"/>
      <c r="D93" s="289"/>
      <c r="E93" s="290"/>
      <c r="F93" s="290"/>
      <c r="G93" s="291"/>
      <c r="H93" s="291"/>
      <c r="I93" s="292"/>
      <c r="J93" s="290"/>
      <c r="K93" s="291"/>
      <c r="L93" s="291"/>
      <c r="M93" s="292"/>
      <c r="N93" s="291"/>
      <c r="O93" s="293"/>
      <c r="P93" s="294"/>
      <c r="Q93" s="294"/>
      <c r="R93" s="279"/>
      <c r="S93" s="255"/>
      <c r="T93" s="255"/>
      <c r="U93" s="255"/>
    </row>
    <row r="94" spans="2:21" x14ac:dyDescent="0.4">
      <c r="B94" s="296"/>
      <c r="C94" s="288"/>
      <c r="D94" s="88"/>
      <c r="E94" s="88"/>
      <c r="F94" s="88"/>
      <c r="G94" s="88"/>
      <c r="H94" s="88"/>
      <c r="I94" s="291"/>
      <c r="J94" s="88"/>
      <c r="K94" s="88"/>
      <c r="L94" s="88"/>
      <c r="M94" s="291"/>
      <c r="N94" s="291"/>
      <c r="O94" s="291"/>
      <c r="P94" s="294"/>
      <c r="Q94" s="294"/>
      <c r="R94" s="279"/>
      <c r="S94" s="255"/>
      <c r="T94" s="255"/>
      <c r="U94" s="255"/>
    </row>
    <row r="95" spans="2:21" x14ac:dyDescent="0.4">
      <c r="B95" s="88"/>
      <c r="C95" s="288"/>
      <c r="D95" s="88"/>
      <c r="E95" s="88"/>
      <c r="F95" s="88"/>
      <c r="G95" s="88"/>
      <c r="H95" s="88"/>
      <c r="I95" s="88"/>
      <c r="J95" s="88"/>
      <c r="K95" s="88"/>
      <c r="L95" s="88"/>
      <c r="M95" s="88"/>
      <c r="N95" s="146"/>
      <c r="O95" s="146"/>
      <c r="P95" s="255"/>
      <c r="Q95" s="255"/>
      <c r="R95" s="255"/>
      <c r="S95" s="255"/>
      <c r="T95" s="255"/>
      <c r="U95" s="255"/>
    </row>
    <row r="96" spans="2:21" x14ac:dyDescent="0.4">
      <c r="B96" s="255"/>
      <c r="C96" s="297"/>
      <c r="D96" s="255"/>
      <c r="E96" s="255"/>
      <c r="F96" s="255"/>
      <c r="G96" s="255"/>
      <c r="H96" s="255"/>
      <c r="I96" s="255"/>
      <c r="J96" s="255"/>
      <c r="K96" s="255"/>
      <c r="L96" s="255"/>
      <c r="M96" s="255"/>
      <c r="N96" s="255"/>
      <c r="O96" s="255"/>
      <c r="P96" s="255"/>
      <c r="Q96" s="255"/>
      <c r="R96" s="255"/>
      <c r="S96" s="255"/>
      <c r="T96" s="255"/>
      <c r="U96" s="255"/>
    </row>
    <row r="97" spans="1:40" x14ac:dyDescent="0.4">
      <c r="B97" s="255"/>
      <c r="C97" s="297"/>
      <c r="D97" s="255"/>
      <c r="E97" s="255"/>
      <c r="F97" s="255"/>
      <c r="G97" s="255"/>
      <c r="H97" s="255"/>
      <c r="I97" s="255"/>
      <c r="J97" s="255"/>
      <c r="K97" s="255"/>
      <c r="L97" s="255"/>
      <c r="M97" s="255"/>
      <c r="N97" s="255"/>
      <c r="O97" s="255"/>
      <c r="P97" s="255"/>
      <c r="Q97" s="255"/>
      <c r="R97" s="255"/>
      <c r="S97" s="255"/>
      <c r="T97" s="255"/>
      <c r="U97" s="255"/>
    </row>
    <row r="98" spans="1:40" x14ac:dyDescent="0.4">
      <c r="B98" s="255"/>
      <c r="C98" s="297"/>
      <c r="D98" s="255"/>
      <c r="E98" s="255"/>
      <c r="F98" s="255"/>
      <c r="G98" s="255"/>
      <c r="H98" s="255"/>
      <c r="I98" s="255"/>
      <c r="J98" s="255"/>
      <c r="K98" s="255"/>
      <c r="L98" s="255"/>
      <c r="M98" s="255"/>
      <c r="N98" s="255"/>
      <c r="O98" s="255"/>
      <c r="P98" s="255"/>
      <c r="Q98" s="255"/>
      <c r="R98" s="255"/>
      <c r="S98" s="255"/>
      <c r="T98" s="255"/>
      <c r="U98" s="255"/>
      <c r="AN98" s="71"/>
    </row>
    <row r="99" spans="1:40" s="71" customFormat="1" x14ac:dyDescent="0.4">
      <c r="A99"/>
      <c r="B99" s="255"/>
      <c r="C99" s="297"/>
      <c r="D99" s="255"/>
      <c r="E99" s="255"/>
      <c r="F99" s="255"/>
      <c r="G99" s="255"/>
      <c r="H99" s="255"/>
      <c r="I99" s="255"/>
      <c r="J99" s="255"/>
      <c r="K99" s="255"/>
      <c r="L99" s="255"/>
      <c r="M99" s="255"/>
      <c r="N99" s="255"/>
      <c r="O99" s="255"/>
      <c r="P99" s="255"/>
      <c r="Q99" s="255"/>
      <c r="R99" s="255"/>
      <c r="S99" s="255"/>
      <c r="T99" s="255"/>
      <c r="U99" s="255"/>
      <c r="V99"/>
      <c r="W99"/>
      <c r="X99"/>
      <c r="Y99"/>
      <c r="Z99"/>
      <c r="AA99"/>
      <c r="AB99"/>
      <c r="AC99"/>
      <c r="AD99"/>
      <c r="AE99"/>
      <c r="AF99"/>
      <c r="AG99"/>
      <c r="AH99"/>
      <c r="AI99"/>
      <c r="AJ99"/>
      <c r="AK99"/>
      <c r="AL99"/>
      <c r="AM99"/>
      <c r="AN99"/>
    </row>
    <row r="100" spans="1:40" x14ac:dyDescent="0.4">
      <c r="B100" s="255"/>
      <c r="C100" s="297"/>
      <c r="D100" s="255"/>
      <c r="E100" s="255"/>
      <c r="F100" s="255"/>
      <c r="G100" s="255"/>
      <c r="H100" s="255"/>
      <c r="I100" s="255"/>
      <c r="J100" s="255"/>
      <c r="K100" s="255"/>
      <c r="L100" s="255"/>
      <c r="M100" s="255"/>
      <c r="N100" s="255"/>
      <c r="O100" s="255"/>
      <c r="P100" s="255"/>
      <c r="Q100" s="255"/>
      <c r="R100" s="255"/>
      <c r="S100" s="255"/>
      <c r="T100" s="255"/>
      <c r="U100" s="255"/>
    </row>
    <row r="101" spans="1:40" x14ac:dyDescent="0.4">
      <c r="B101" s="255"/>
      <c r="C101" s="297"/>
      <c r="D101" s="255"/>
      <c r="E101" s="255"/>
      <c r="F101" s="255"/>
      <c r="G101" s="255"/>
      <c r="H101" s="255"/>
      <c r="I101" s="255"/>
      <c r="J101" s="255"/>
      <c r="K101" s="255"/>
      <c r="L101" s="255"/>
      <c r="M101" s="255"/>
      <c r="N101" s="255"/>
      <c r="O101" s="255"/>
      <c r="P101" s="255"/>
      <c r="Q101" s="255"/>
      <c r="R101" s="255"/>
      <c r="S101" s="255"/>
      <c r="T101" s="255"/>
      <c r="U101" s="256"/>
    </row>
    <row r="102" spans="1:40" x14ac:dyDescent="0.4">
      <c r="B102" s="255"/>
      <c r="C102" s="297"/>
      <c r="D102" s="255"/>
      <c r="E102" s="255"/>
      <c r="F102" s="255"/>
      <c r="G102" s="255"/>
      <c r="H102" s="255"/>
      <c r="I102" s="255"/>
      <c r="J102" s="255"/>
      <c r="K102" s="255"/>
      <c r="L102" s="255"/>
      <c r="M102" s="255"/>
      <c r="N102" s="255"/>
      <c r="O102" s="255"/>
      <c r="P102" s="255"/>
      <c r="Q102" s="255"/>
      <c r="R102" s="255"/>
      <c r="S102" s="255"/>
      <c r="T102" s="255"/>
      <c r="U102" s="257"/>
    </row>
    <row r="103" spans="1:40" x14ac:dyDescent="0.4">
      <c r="B103" s="255"/>
      <c r="C103" s="297"/>
      <c r="D103" s="255"/>
      <c r="E103" s="255"/>
      <c r="F103" s="255"/>
      <c r="G103" s="255"/>
      <c r="H103" s="255"/>
      <c r="I103" s="255"/>
      <c r="J103" s="255"/>
      <c r="K103" s="255"/>
      <c r="L103" s="255"/>
      <c r="M103" s="255"/>
      <c r="N103" s="255"/>
      <c r="O103" s="255"/>
      <c r="P103" s="255"/>
      <c r="Q103" s="255"/>
      <c r="R103" s="255"/>
      <c r="S103" s="255"/>
      <c r="T103" s="255"/>
      <c r="U103" s="255"/>
    </row>
    <row r="104" spans="1:40" x14ac:dyDescent="0.4">
      <c r="B104" s="255"/>
      <c r="C104" s="297"/>
      <c r="D104" s="255"/>
      <c r="E104" s="255"/>
      <c r="F104" s="255"/>
      <c r="G104" s="255"/>
      <c r="H104" s="255"/>
      <c r="I104" s="255"/>
      <c r="J104" s="255"/>
      <c r="K104" s="255"/>
      <c r="L104" s="255"/>
      <c r="M104" s="255"/>
      <c r="N104" s="255"/>
      <c r="O104" s="255"/>
      <c r="P104" s="255"/>
      <c r="Q104" s="255"/>
      <c r="R104" s="255"/>
      <c r="S104" s="255"/>
      <c r="T104" s="255"/>
      <c r="U104" s="255"/>
    </row>
    <row r="105" spans="1:40" x14ac:dyDescent="0.4">
      <c r="B105" s="255"/>
      <c r="C105" s="297"/>
      <c r="D105" s="255"/>
      <c r="E105" s="255"/>
      <c r="F105" s="255"/>
      <c r="G105" s="255"/>
      <c r="H105" s="255"/>
      <c r="I105" s="255"/>
      <c r="J105" s="255"/>
      <c r="K105" s="255"/>
      <c r="L105" s="255"/>
      <c r="M105" s="255"/>
      <c r="N105" s="255"/>
      <c r="O105" s="255"/>
      <c r="P105" s="255"/>
      <c r="Q105" s="255"/>
      <c r="R105" s="255"/>
      <c r="S105" s="255"/>
      <c r="T105" s="255"/>
      <c r="U105" s="255"/>
    </row>
    <row r="106" spans="1:40" x14ac:dyDescent="0.4">
      <c r="B106" s="255"/>
      <c r="C106" s="297"/>
      <c r="D106" s="255"/>
      <c r="E106" s="255"/>
      <c r="F106" s="255"/>
      <c r="G106" s="255"/>
      <c r="H106" s="255"/>
      <c r="I106" s="255"/>
      <c r="J106" s="255"/>
      <c r="K106" s="255"/>
      <c r="L106" s="255"/>
      <c r="M106" s="255"/>
      <c r="N106" s="255"/>
      <c r="O106" s="255"/>
      <c r="P106" s="255"/>
      <c r="Q106" s="255"/>
      <c r="R106" s="255"/>
      <c r="S106" s="255"/>
      <c r="T106" s="255"/>
      <c r="U106" s="255"/>
    </row>
    <row r="107" spans="1:40" x14ac:dyDescent="0.4">
      <c r="B107" s="255"/>
      <c r="C107" s="297"/>
      <c r="D107" s="255"/>
      <c r="E107" s="255"/>
      <c r="F107" s="255"/>
      <c r="G107" s="255"/>
      <c r="H107" s="255"/>
      <c r="I107" s="255"/>
      <c r="J107" s="255"/>
      <c r="K107" s="255"/>
      <c r="L107" s="255"/>
      <c r="M107" s="255"/>
      <c r="N107" s="255"/>
      <c r="O107" s="255"/>
      <c r="P107" s="255"/>
      <c r="Q107" s="255"/>
      <c r="R107" s="255"/>
      <c r="S107" s="255"/>
      <c r="T107" s="255"/>
      <c r="U107" s="255"/>
    </row>
    <row r="108" spans="1:40" x14ac:dyDescent="0.4">
      <c r="B108" s="255"/>
      <c r="C108" s="297"/>
      <c r="D108" s="255"/>
      <c r="E108" s="255"/>
      <c r="F108" s="255"/>
      <c r="G108" s="255"/>
      <c r="H108" s="255"/>
      <c r="I108" s="255"/>
      <c r="J108" s="255"/>
      <c r="K108" s="255"/>
      <c r="L108" s="255"/>
      <c r="M108" s="255"/>
      <c r="N108" s="255"/>
      <c r="O108" s="255"/>
      <c r="P108" s="255"/>
      <c r="Q108" s="255"/>
      <c r="R108" s="255"/>
      <c r="S108" s="255"/>
      <c r="T108" s="255"/>
      <c r="U108" s="255"/>
    </row>
    <row r="109" spans="1:40" x14ac:dyDescent="0.4">
      <c r="B109" s="255"/>
      <c r="C109" s="297"/>
      <c r="D109" s="255"/>
      <c r="E109" s="255"/>
      <c r="F109" s="255"/>
      <c r="G109" s="255"/>
      <c r="H109" s="255"/>
      <c r="I109" s="255"/>
      <c r="J109" s="255"/>
      <c r="K109" s="255"/>
      <c r="L109" s="255"/>
      <c r="M109" s="255"/>
      <c r="N109" s="255"/>
      <c r="O109" s="255"/>
      <c r="P109" s="255"/>
      <c r="Q109" s="255"/>
      <c r="R109" s="255"/>
      <c r="S109" s="255"/>
      <c r="T109" s="255"/>
      <c r="U109" s="255"/>
    </row>
    <row r="110" spans="1:40" x14ac:dyDescent="0.4">
      <c r="B110" s="255"/>
      <c r="C110" s="297"/>
      <c r="D110" s="255"/>
      <c r="E110" s="255"/>
      <c r="F110" s="255"/>
      <c r="G110" s="255"/>
      <c r="H110" s="255"/>
      <c r="I110" s="255"/>
      <c r="J110" s="255"/>
      <c r="K110" s="255"/>
      <c r="L110" s="255"/>
      <c r="M110" s="255"/>
      <c r="N110" s="255"/>
      <c r="O110" s="255"/>
      <c r="P110" s="255"/>
      <c r="Q110" s="255"/>
      <c r="R110" s="255"/>
      <c r="S110" s="255"/>
      <c r="T110" s="255"/>
      <c r="U110" s="255"/>
    </row>
    <row r="111" spans="1:40" x14ac:dyDescent="0.4">
      <c r="B111" s="255"/>
      <c r="C111" s="297"/>
      <c r="D111" s="255"/>
      <c r="E111" s="255"/>
      <c r="F111" s="255"/>
      <c r="G111" s="255"/>
      <c r="H111" s="255"/>
      <c r="I111" s="255"/>
      <c r="J111" s="255"/>
      <c r="K111" s="255"/>
      <c r="L111" s="255"/>
      <c r="M111" s="255"/>
      <c r="N111" s="255"/>
      <c r="O111" s="255"/>
      <c r="P111" s="255"/>
      <c r="Q111" s="255"/>
      <c r="R111" s="255"/>
      <c r="S111" s="255"/>
      <c r="T111" s="255"/>
      <c r="U111" s="258"/>
    </row>
    <row r="112" spans="1:40" x14ac:dyDescent="0.4">
      <c r="B112" s="255"/>
      <c r="C112" s="297"/>
      <c r="D112" s="255"/>
      <c r="E112" s="255"/>
      <c r="F112" s="255"/>
      <c r="G112" s="255"/>
      <c r="H112" s="255"/>
      <c r="I112" s="255"/>
      <c r="J112" s="255"/>
      <c r="K112" s="255"/>
      <c r="L112" s="255"/>
      <c r="M112" s="255"/>
      <c r="N112" s="255"/>
      <c r="O112" s="255"/>
      <c r="P112" s="255"/>
      <c r="Q112" s="255"/>
      <c r="R112" s="255"/>
      <c r="S112" s="255"/>
      <c r="T112" s="255"/>
      <c r="U112" s="258"/>
    </row>
    <row r="113" spans="2:21" x14ac:dyDescent="0.4">
      <c r="B113" s="255"/>
      <c r="C113" s="297"/>
      <c r="D113" s="255"/>
      <c r="E113" s="255"/>
      <c r="F113" s="255"/>
      <c r="G113" s="255"/>
      <c r="H113" s="255"/>
      <c r="I113" s="255"/>
      <c r="J113" s="255"/>
      <c r="K113" s="255"/>
      <c r="L113" s="255"/>
      <c r="M113" s="255"/>
      <c r="N113" s="255"/>
      <c r="O113" s="255"/>
      <c r="P113" s="255"/>
      <c r="Q113" s="255"/>
      <c r="R113" s="255"/>
      <c r="S113" s="255"/>
      <c r="T113" s="255"/>
      <c r="U113" s="258"/>
    </row>
    <row r="114" spans="2:21" x14ac:dyDescent="0.4">
      <c r="B114" s="255"/>
      <c r="C114" s="297"/>
      <c r="D114" s="255"/>
      <c r="E114" s="255"/>
      <c r="F114" s="255"/>
      <c r="G114" s="255"/>
      <c r="H114" s="255"/>
      <c r="I114" s="255"/>
      <c r="J114" s="255"/>
      <c r="K114" s="255"/>
      <c r="L114" s="255"/>
      <c r="M114" s="255"/>
      <c r="N114" s="255"/>
      <c r="O114" s="255"/>
      <c r="P114" s="255"/>
      <c r="Q114" s="255"/>
      <c r="R114" s="255"/>
      <c r="S114" s="255"/>
      <c r="T114" s="255"/>
      <c r="U114" s="256"/>
    </row>
    <row r="115" spans="2:21" x14ac:dyDescent="0.4">
      <c r="B115" s="255"/>
      <c r="C115" s="297"/>
      <c r="D115" s="255"/>
      <c r="E115" s="255"/>
      <c r="F115" s="255"/>
      <c r="G115" s="255"/>
      <c r="H115" s="255"/>
      <c r="I115" s="255"/>
      <c r="J115" s="255"/>
      <c r="K115" s="255"/>
      <c r="L115" s="255"/>
      <c r="M115" s="255"/>
      <c r="N115" s="255"/>
      <c r="O115" s="255"/>
      <c r="P115" s="255"/>
      <c r="Q115" s="255"/>
      <c r="R115" s="255"/>
      <c r="S115" s="255"/>
      <c r="T115" s="255"/>
      <c r="U115" s="257"/>
    </row>
    <row r="116" spans="2:21" x14ac:dyDescent="0.4">
      <c r="B116" s="255"/>
      <c r="C116" s="297"/>
      <c r="D116" s="255"/>
      <c r="E116" s="255"/>
      <c r="F116" s="255"/>
      <c r="G116" s="255"/>
      <c r="H116" s="255"/>
      <c r="I116" s="255"/>
      <c r="J116" s="255"/>
      <c r="K116" s="255"/>
      <c r="L116" s="255"/>
      <c r="M116" s="255"/>
      <c r="N116" s="255"/>
      <c r="O116" s="255"/>
      <c r="P116" s="255"/>
      <c r="Q116" s="255"/>
      <c r="R116" s="255"/>
      <c r="S116" s="255"/>
      <c r="T116" s="255"/>
      <c r="U116" s="255"/>
    </row>
    <row r="117" spans="2:21" x14ac:dyDescent="0.4">
      <c r="B117" s="255"/>
      <c r="C117" s="297"/>
      <c r="D117" s="255"/>
      <c r="E117" s="255"/>
      <c r="F117" s="255"/>
      <c r="G117" s="255"/>
      <c r="H117" s="255"/>
      <c r="I117" s="255"/>
      <c r="J117" s="255"/>
      <c r="K117" s="255"/>
      <c r="L117" s="255"/>
      <c r="M117" s="255"/>
      <c r="N117" s="255"/>
      <c r="O117" s="255"/>
      <c r="P117" s="255"/>
      <c r="Q117" s="255"/>
      <c r="R117" s="255"/>
      <c r="S117" s="255"/>
      <c r="T117" s="255"/>
      <c r="U117" s="255"/>
    </row>
    <row r="118" spans="2:21" x14ac:dyDescent="0.4">
      <c r="B118" s="255"/>
      <c r="C118" s="297"/>
      <c r="D118" s="255"/>
      <c r="E118" s="255"/>
      <c r="F118" s="255"/>
      <c r="G118" s="255"/>
      <c r="H118" s="255"/>
      <c r="I118" s="255"/>
      <c r="J118" s="255"/>
      <c r="K118" s="255"/>
      <c r="L118" s="255"/>
      <c r="M118" s="255"/>
      <c r="N118" s="255"/>
      <c r="O118" s="255"/>
      <c r="P118" s="255"/>
      <c r="Q118" s="255"/>
      <c r="R118" s="255"/>
      <c r="S118" s="255"/>
      <c r="T118" s="255"/>
    </row>
    <row r="119" spans="2:21" x14ac:dyDescent="0.4">
      <c r="B119" s="255"/>
      <c r="C119" s="297"/>
      <c r="D119" s="255"/>
      <c r="E119" s="255"/>
      <c r="F119" s="255"/>
      <c r="G119" s="255"/>
      <c r="H119" s="255"/>
      <c r="I119" s="255"/>
      <c r="J119" s="255"/>
      <c r="K119" s="255"/>
      <c r="L119" s="255"/>
      <c r="M119" s="255"/>
      <c r="N119" s="255"/>
      <c r="O119" s="255"/>
      <c r="P119" s="255"/>
      <c r="Q119" s="255"/>
      <c r="R119" s="255"/>
      <c r="S119" s="255"/>
      <c r="T119" s="255"/>
    </row>
    <row r="120" spans="2:21" x14ac:dyDescent="0.4">
      <c r="B120" s="255"/>
      <c r="C120" s="297"/>
      <c r="D120" s="255"/>
      <c r="E120" s="255"/>
      <c r="F120" s="255"/>
      <c r="G120" s="255"/>
      <c r="H120" s="255"/>
      <c r="I120" s="255"/>
      <c r="J120" s="255"/>
      <c r="K120" s="255"/>
      <c r="L120" s="255"/>
      <c r="M120" s="255"/>
      <c r="N120" s="255"/>
      <c r="O120" s="255"/>
      <c r="P120" s="255"/>
      <c r="Q120" s="255"/>
      <c r="R120" s="255"/>
      <c r="S120" s="255"/>
      <c r="T120" s="255"/>
    </row>
    <row r="121" spans="2:21" x14ac:dyDescent="0.4">
      <c r="B121" s="255"/>
      <c r="C121" s="297"/>
      <c r="D121" s="255"/>
      <c r="E121" s="255"/>
      <c r="F121" s="255"/>
      <c r="G121" s="255"/>
      <c r="H121" s="255"/>
      <c r="I121" s="255"/>
      <c r="J121" s="255"/>
      <c r="K121" s="255"/>
      <c r="L121" s="255"/>
      <c r="M121" s="255"/>
      <c r="N121" s="255"/>
      <c r="O121" s="255"/>
      <c r="P121" s="255"/>
      <c r="Q121" s="255"/>
      <c r="R121" s="255"/>
      <c r="S121" s="255"/>
      <c r="T121" s="255"/>
    </row>
    <row r="122" spans="2:21" x14ac:dyDescent="0.4">
      <c r="B122" s="255"/>
      <c r="C122" s="297"/>
      <c r="D122" s="255"/>
      <c r="E122" s="255"/>
      <c r="F122" s="255"/>
      <c r="G122" s="255"/>
      <c r="H122" s="255"/>
      <c r="I122" s="255"/>
      <c r="J122" s="255"/>
      <c r="K122" s="255"/>
      <c r="L122" s="255"/>
      <c r="M122" s="255"/>
      <c r="N122" s="255"/>
      <c r="O122" s="255"/>
      <c r="P122" s="255"/>
      <c r="Q122" s="255"/>
      <c r="R122" s="255"/>
      <c r="S122" s="255"/>
      <c r="T122" s="255"/>
    </row>
    <row r="123" spans="2:21" x14ac:dyDescent="0.4">
      <c r="B123" s="255"/>
      <c r="C123" s="297"/>
      <c r="D123" s="255"/>
      <c r="E123" s="255"/>
      <c r="F123" s="255"/>
      <c r="G123" s="255"/>
      <c r="H123" s="255"/>
      <c r="I123" s="255"/>
      <c r="J123" s="255"/>
      <c r="K123" s="255"/>
      <c r="L123" s="255"/>
      <c r="M123" s="255"/>
      <c r="N123" s="255"/>
      <c r="O123" s="255"/>
      <c r="P123" s="255"/>
      <c r="Q123" s="255"/>
      <c r="R123" s="255"/>
      <c r="S123" s="255"/>
      <c r="T123" s="255"/>
    </row>
    <row r="124" spans="2:21" x14ac:dyDescent="0.4">
      <c r="B124" s="255"/>
      <c r="C124" s="297"/>
      <c r="D124" s="255"/>
      <c r="E124" s="255"/>
      <c r="F124" s="255"/>
      <c r="G124" s="255"/>
      <c r="H124" s="255"/>
      <c r="I124" s="255"/>
      <c r="J124" s="255"/>
      <c r="K124" s="255"/>
      <c r="L124" s="255"/>
      <c r="M124" s="255"/>
      <c r="N124" s="255"/>
      <c r="O124" s="255"/>
      <c r="P124" s="255"/>
      <c r="Q124" s="255"/>
      <c r="R124" s="255"/>
      <c r="S124" s="256"/>
      <c r="T124" s="256"/>
    </row>
    <row r="125" spans="2:21" x14ac:dyDescent="0.4">
      <c r="B125" s="255"/>
      <c r="C125" s="297"/>
      <c r="D125" s="255"/>
      <c r="E125" s="255"/>
      <c r="F125" s="255"/>
      <c r="G125" s="255"/>
      <c r="H125" s="255"/>
      <c r="I125" s="255"/>
      <c r="J125" s="255"/>
      <c r="K125" s="255"/>
      <c r="L125" s="255"/>
      <c r="M125" s="255"/>
      <c r="N125" s="255"/>
      <c r="O125" s="255"/>
      <c r="P125" s="255"/>
      <c r="Q125" s="255"/>
      <c r="R125" s="255"/>
      <c r="S125" s="257"/>
      <c r="T125" s="257"/>
    </row>
    <row r="126" spans="2:21" x14ac:dyDescent="0.4">
      <c r="B126" s="255"/>
      <c r="C126" s="297"/>
      <c r="D126" s="255"/>
      <c r="E126" s="255"/>
      <c r="F126" s="255"/>
      <c r="G126" s="255"/>
      <c r="H126" s="255"/>
      <c r="I126" s="255"/>
      <c r="J126" s="255"/>
      <c r="K126" s="255"/>
      <c r="L126" s="255"/>
      <c r="M126" s="255"/>
      <c r="N126" s="255"/>
      <c r="O126" s="255"/>
      <c r="P126" s="255"/>
      <c r="Q126" s="255"/>
      <c r="R126" s="255"/>
      <c r="S126" s="255"/>
      <c r="T126" s="255"/>
    </row>
    <row r="127" spans="2:21" x14ac:dyDescent="0.4">
      <c r="B127" s="255"/>
      <c r="C127" s="297"/>
      <c r="D127" s="255"/>
      <c r="E127" s="255"/>
      <c r="F127" s="255"/>
      <c r="G127" s="255"/>
      <c r="H127" s="255"/>
      <c r="I127" s="255"/>
      <c r="J127" s="255"/>
      <c r="K127" s="255"/>
      <c r="L127" s="255"/>
      <c r="M127" s="255"/>
      <c r="N127" s="255"/>
      <c r="O127" s="255"/>
      <c r="P127" s="255"/>
      <c r="Q127" s="255"/>
      <c r="R127" s="255"/>
      <c r="S127" s="255"/>
      <c r="T127" s="255"/>
    </row>
    <row r="128" spans="2:21" x14ac:dyDescent="0.4">
      <c r="B128" s="255"/>
      <c r="C128" s="297"/>
      <c r="D128" s="255"/>
      <c r="E128" s="255"/>
      <c r="F128" s="255"/>
      <c r="G128" s="255"/>
      <c r="H128" s="255"/>
      <c r="I128" s="255"/>
      <c r="J128" s="255"/>
      <c r="K128" s="255"/>
      <c r="L128" s="255"/>
      <c r="M128" s="255"/>
      <c r="N128" s="255"/>
      <c r="O128" s="255"/>
      <c r="P128" s="255"/>
      <c r="Q128" s="255"/>
      <c r="R128" s="255"/>
      <c r="S128" s="255"/>
      <c r="T128" s="255"/>
    </row>
    <row r="129" spans="2:20" x14ac:dyDescent="0.4">
      <c r="B129" s="255"/>
      <c r="C129" s="297"/>
      <c r="D129" s="255"/>
      <c r="E129" s="255"/>
      <c r="F129" s="255"/>
      <c r="G129" s="255"/>
      <c r="H129" s="255"/>
      <c r="I129" s="255"/>
      <c r="J129" s="255"/>
      <c r="K129" s="255"/>
      <c r="L129" s="255"/>
      <c r="M129" s="255"/>
      <c r="N129" s="255"/>
      <c r="O129" s="255"/>
      <c r="P129" s="255"/>
      <c r="Q129" s="255"/>
      <c r="R129" s="255"/>
      <c r="S129" s="255"/>
      <c r="T129" s="255"/>
    </row>
    <row r="130" spans="2:20" x14ac:dyDescent="0.4">
      <c r="B130" s="255"/>
      <c r="C130" s="297"/>
      <c r="D130" s="255"/>
      <c r="E130" s="255"/>
      <c r="F130" s="255"/>
      <c r="G130" s="255"/>
      <c r="H130" s="255"/>
      <c r="I130" s="255"/>
      <c r="J130" s="255"/>
      <c r="K130" s="255"/>
      <c r="L130" s="255"/>
      <c r="M130" s="255"/>
      <c r="N130" s="255"/>
      <c r="O130" s="255"/>
      <c r="P130" s="256"/>
      <c r="Q130" s="256"/>
      <c r="R130" s="256"/>
      <c r="S130" s="255"/>
      <c r="T130" s="255"/>
    </row>
    <row r="131" spans="2:20" x14ac:dyDescent="0.4">
      <c r="B131" s="256"/>
      <c r="C131" s="298"/>
      <c r="D131" s="256"/>
      <c r="E131" s="256"/>
      <c r="F131" s="256"/>
      <c r="G131" s="256"/>
      <c r="H131" s="256"/>
      <c r="I131" s="256"/>
      <c r="J131" s="256"/>
      <c r="K131" s="256"/>
      <c r="L131" s="256"/>
      <c r="M131" s="256"/>
      <c r="N131" s="256"/>
      <c r="O131" s="256"/>
      <c r="P131" s="257"/>
      <c r="Q131" s="257"/>
      <c r="R131" s="257"/>
      <c r="S131" s="255"/>
      <c r="T131" s="255"/>
    </row>
    <row r="132" spans="2:20" x14ac:dyDescent="0.4">
      <c r="B132" s="257"/>
      <c r="C132" s="299"/>
      <c r="D132" s="257"/>
      <c r="E132" s="257"/>
      <c r="F132" s="257"/>
      <c r="G132" s="257"/>
      <c r="H132" s="257"/>
      <c r="I132" s="257"/>
      <c r="J132" s="257"/>
      <c r="K132" s="257"/>
      <c r="L132" s="257"/>
      <c r="M132" s="257"/>
      <c r="N132" s="257"/>
      <c r="O132" s="257"/>
      <c r="P132" s="255"/>
      <c r="Q132" s="255"/>
      <c r="R132" s="255"/>
      <c r="S132" s="255"/>
      <c r="T132" s="255"/>
    </row>
    <row r="133" spans="2:20" x14ac:dyDescent="0.4">
      <c r="B133" s="255"/>
      <c r="C133" s="297"/>
      <c r="D133" s="255"/>
      <c r="E133" s="255"/>
      <c r="F133" s="255"/>
      <c r="G133" s="255"/>
      <c r="H133" s="255"/>
      <c r="I133" s="255"/>
      <c r="J133" s="255"/>
      <c r="K133" s="255"/>
      <c r="L133" s="255"/>
      <c r="M133" s="255"/>
      <c r="N133" s="255"/>
      <c r="O133" s="255"/>
      <c r="P133" s="255"/>
      <c r="Q133" s="255"/>
      <c r="R133" s="255"/>
      <c r="S133" s="255"/>
      <c r="T133" s="255"/>
    </row>
    <row r="134" spans="2:20" x14ac:dyDescent="0.4">
      <c r="B134" s="255"/>
      <c r="C134" s="297"/>
      <c r="D134" s="255"/>
      <c r="E134" s="255"/>
      <c r="F134" s="255"/>
      <c r="G134" s="255"/>
      <c r="H134" s="255"/>
      <c r="I134" s="255"/>
      <c r="J134" s="255"/>
      <c r="K134" s="255"/>
      <c r="L134" s="255"/>
      <c r="M134" s="255"/>
      <c r="N134" s="255"/>
      <c r="O134" s="255"/>
      <c r="P134" s="255"/>
      <c r="Q134" s="255"/>
      <c r="R134" s="255"/>
      <c r="S134" s="258"/>
      <c r="T134" s="258"/>
    </row>
    <row r="135" spans="2:20" x14ac:dyDescent="0.4">
      <c r="B135" s="255"/>
      <c r="C135" s="297"/>
      <c r="D135" s="255"/>
      <c r="E135" s="255"/>
      <c r="F135" s="255"/>
      <c r="G135" s="255"/>
      <c r="H135" s="255"/>
      <c r="I135" s="255"/>
      <c r="J135" s="255"/>
      <c r="K135" s="255"/>
      <c r="L135" s="255"/>
      <c r="M135" s="255"/>
      <c r="N135" s="255"/>
      <c r="O135" s="255"/>
      <c r="P135" s="255"/>
      <c r="Q135" s="255"/>
      <c r="R135" s="255"/>
      <c r="S135" s="258"/>
      <c r="T135" s="258"/>
    </row>
    <row r="136" spans="2:20" x14ac:dyDescent="0.4">
      <c r="B136" s="255"/>
      <c r="C136" s="297"/>
      <c r="D136" s="255"/>
      <c r="E136" s="255"/>
      <c r="F136" s="255"/>
      <c r="G136" s="255"/>
      <c r="H136" s="255"/>
      <c r="I136" s="255"/>
      <c r="J136" s="255"/>
      <c r="K136" s="255"/>
      <c r="L136" s="255"/>
      <c r="M136" s="255"/>
      <c r="N136" s="255"/>
      <c r="O136" s="255"/>
      <c r="P136" s="255"/>
      <c r="Q136" s="255"/>
      <c r="R136" s="255"/>
      <c r="S136" s="258"/>
      <c r="T136" s="258"/>
    </row>
    <row r="137" spans="2:20" x14ac:dyDescent="0.4">
      <c r="B137" s="255"/>
      <c r="C137" s="297"/>
      <c r="D137" s="255"/>
      <c r="E137" s="255"/>
      <c r="F137" s="255"/>
      <c r="G137" s="255"/>
      <c r="H137" s="255"/>
      <c r="I137" s="255"/>
      <c r="J137" s="255"/>
      <c r="K137" s="255"/>
      <c r="L137" s="255"/>
      <c r="M137" s="255"/>
      <c r="N137" s="255"/>
      <c r="O137" s="255"/>
      <c r="P137" s="255"/>
      <c r="Q137" s="255"/>
      <c r="R137" s="255"/>
      <c r="S137" s="256"/>
      <c r="T137" s="256"/>
    </row>
    <row r="138" spans="2:20" x14ac:dyDescent="0.4">
      <c r="B138" s="255"/>
      <c r="C138" s="297"/>
      <c r="D138" s="255"/>
      <c r="E138" s="255"/>
      <c r="F138" s="255"/>
      <c r="G138" s="255"/>
      <c r="H138" s="255"/>
      <c r="I138" s="255"/>
      <c r="J138" s="255"/>
      <c r="K138" s="255"/>
      <c r="L138" s="255"/>
      <c r="M138" s="255"/>
      <c r="N138" s="255"/>
      <c r="O138" s="255"/>
      <c r="P138" s="255"/>
      <c r="Q138" s="255"/>
      <c r="R138" s="255"/>
      <c r="S138" s="257"/>
      <c r="T138" s="257"/>
    </row>
    <row r="139" spans="2:20" x14ac:dyDescent="0.4">
      <c r="B139" s="255"/>
      <c r="C139" s="297"/>
      <c r="D139" s="255"/>
      <c r="E139" s="255"/>
      <c r="F139" s="255"/>
      <c r="G139" s="255"/>
      <c r="H139" s="255"/>
      <c r="I139" s="255"/>
      <c r="J139" s="255"/>
      <c r="K139" s="255"/>
      <c r="L139" s="255"/>
      <c r="M139" s="255"/>
      <c r="N139" s="255"/>
      <c r="O139" s="255"/>
      <c r="P139" s="255"/>
      <c r="Q139" s="255"/>
      <c r="R139" s="255"/>
      <c r="S139" s="255"/>
      <c r="T139" s="255"/>
    </row>
    <row r="140" spans="2:20" x14ac:dyDescent="0.4">
      <c r="B140" s="255"/>
      <c r="C140" s="297"/>
      <c r="D140" s="255"/>
      <c r="E140" s="255"/>
      <c r="F140" s="255"/>
      <c r="G140" s="255"/>
      <c r="H140" s="255"/>
      <c r="I140" s="255"/>
      <c r="J140" s="255"/>
      <c r="K140" s="255"/>
      <c r="L140" s="255"/>
      <c r="M140" s="255"/>
      <c r="N140" s="255"/>
      <c r="O140" s="255"/>
      <c r="P140" s="258"/>
      <c r="Q140" s="258"/>
      <c r="R140" s="258"/>
      <c r="S140" s="255"/>
      <c r="T140" s="255"/>
    </row>
    <row r="141" spans="2:20" x14ac:dyDescent="0.4">
      <c r="B141" s="258"/>
      <c r="C141" s="298"/>
      <c r="D141" s="258"/>
      <c r="E141" s="258"/>
      <c r="F141" s="258"/>
      <c r="G141" s="258"/>
      <c r="H141" s="258"/>
      <c r="I141" s="258"/>
      <c r="J141" s="258"/>
      <c r="K141" s="258"/>
      <c r="L141" s="258"/>
      <c r="M141" s="258"/>
      <c r="N141" s="258"/>
      <c r="O141" s="258"/>
      <c r="P141" s="258"/>
      <c r="Q141" s="258"/>
      <c r="R141" s="258"/>
    </row>
    <row r="142" spans="2:20" x14ac:dyDescent="0.4">
      <c r="B142" s="258"/>
      <c r="C142" s="298"/>
      <c r="D142" s="258"/>
      <c r="E142" s="258"/>
      <c r="F142" s="258"/>
      <c r="G142" s="258"/>
      <c r="H142" s="258"/>
      <c r="I142" s="258"/>
      <c r="J142" s="258"/>
      <c r="K142" s="258"/>
      <c r="L142" s="258"/>
      <c r="M142" s="258"/>
      <c r="N142" s="258"/>
      <c r="O142" s="258"/>
      <c r="P142" s="258"/>
      <c r="Q142" s="258"/>
      <c r="R142" s="258"/>
    </row>
    <row r="143" spans="2:20" x14ac:dyDescent="0.4">
      <c r="B143" s="258"/>
      <c r="C143" s="298"/>
      <c r="D143" s="258"/>
      <c r="E143" s="258"/>
      <c r="F143" s="258"/>
      <c r="G143" s="258"/>
      <c r="H143" s="258"/>
      <c r="I143" s="258"/>
      <c r="J143" s="258"/>
      <c r="K143" s="258"/>
      <c r="L143" s="258"/>
      <c r="M143" s="258"/>
      <c r="N143" s="258"/>
      <c r="O143" s="258"/>
      <c r="P143" s="256"/>
      <c r="Q143" s="256"/>
      <c r="R143" s="256"/>
    </row>
    <row r="144" spans="2:20" x14ac:dyDescent="0.4">
      <c r="B144" s="256"/>
      <c r="C144" s="298"/>
      <c r="D144" s="256"/>
      <c r="E144" s="256"/>
      <c r="F144" s="256"/>
      <c r="G144" s="256"/>
      <c r="H144" s="256"/>
      <c r="I144" s="256"/>
      <c r="J144" s="256"/>
      <c r="K144" s="256"/>
      <c r="L144" s="256"/>
      <c r="M144" s="256"/>
      <c r="N144" s="256"/>
      <c r="O144" s="256"/>
      <c r="P144" s="257"/>
      <c r="Q144" s="257"/>
      <c r="R144" s="257"/>
    </row>
    <row r="145" spans="2:18" x14ac:dyDescent="0.4">
      <c r="B145" s="257"/>
      <c r="C145" s="299"/>
      <c r="D145" s="257"/>
      <c r="E145" s="257"/>
      <c r="F145" s="257"/>
      <c r="G145" s="257"/>
      <c r="H145" s="257"/>
      <c r="I145" s="257"/>
      <c r="J145" s="257"/>
      <c r="K145" s="257"/>
      <c r="L145" s="257"/>
      <c r="M145" s="257"/>
      <c r="N145" s="257"/>
      <c r="O145" s="257"/>
      <c r="P145" s="255"/>
      <c r="Q145" s="255"/>
      <c r="R145" s="255"/>
    </row>
    <row r="146" spans="2:18" x14ac:dyDescent="0.4">
      <c r="B146" s="255"/>
      <c r="C146" s="297"/>
      <c r="D146" s="255"/>
      <c r="E146" s="255"/>
      <c r="F146" s="255"/>
      <c r="G146" s="255"/>
      <c r="H146" s="255"/>
      <c r="I146" s="255"/>
      <c r="J146" s="255"/>
      <c r="K146" s="255"/>
      <c r="L146" s="255"/>
      <c r="M146" s="255"/>
      <c r="N146" s="255"/>
      <c r="O146" s="255"/>
      <c r="P146" s="255"/>
      <c r="Q146" s="255"/>
      <c r="R146" s="255"/>
    </row>
    <row r="147" spans="2:18" x14ac:dyDescent="0.4">
      <c r="B147" s="255"/>
      <c r="C147" s="297"/>
      <c r="D147" s="255"/>
      <c r="E147" s="255"/>
      <c r="F147" s="255"/>
      <c r="G147" s="255"/>
      <c r="H147" s="255"/>
      <c r="I147" s="255"/>
      <c r="J147" s="255"/>
      <c r="K147" s="255"/>
      <c r="L147" s="255"/>
      <c r="M147" s="255"/>
      <c r="N147" s="255"/>
      <c r="O147" s="255"/>
    </row>
  </sheetData>
  <sheetProtection sheet="1" objects="1" scenarios="1"/>
  <mergeCells count="146">
    <mergeCell ref="AK36:AN36"/>
    <mergeCell ref="AK37:AL37"/>
    <mergeCell ref="AM37:AN37"/>
    <mergeCell ref="AK39:AN39"/>
    <mergeCell ref="AK38:AL38"/>
    <mergeCell ref="AM38:AN38"/>
    <mergeCell ref="I61:J61"/>
    <mergeCell ref="O62:O64"/>
    <mergeCell ref="P62:P6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39:AD39"/>
    <mergeCell ref="AE39:AG39"/>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17:E17"/>
    <mergeCell ref="W17:X17"/>
    <mergeCell ref="Y17:Z17"/>
    <mergeCell ref="F18:I18"/>
    <mergeCell ref="W18:X18"/>
    <mergeCell ref="Y18:Z18"/>
    <mergeCell ref="F13:I13"/>
    <mergeCell ref="B14:E14"/>
    <mergeCell ref="W14:X14"/>
    <mergeCell ref="Y14:Z14"/>
    <mergeCell ref="Y15:Z15"/>
    <mergeCell ref="F16:I16"/>
    <mergeCell ref="Y16:Z16"/>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R1"/>
    <mergeCell ref="B2:R2"/>
    <mergeCell ref="V2:AL2"/>
    <mergeCell ref="B3:G3"/>
    <mergeCell ref="H3:O3"/>
    <mergeCell ref="B5:C5"/>
    <mergeCell ref="H5:N5"/>
    <mergeCell ref="AI5:AJ5"/>
    <mergeCell ref="AK5:AL5"/>
  </mergeCells>
  <phoneticPr fontId="2"/>
  <conditionalFormatting sqref="B41:D60">
    <cfRule type="containsBlanks" dxfId="77" priority="7">
      <formula>LEN(TRIM(B41))=0</formula>
    </cfRule>
  </conditionalFormatting>
  <conditionalFormatting sqref="C41:C60">
    <cfRule type="containsText" dxfId="76" priority="8" operator="containsText" text="01">
      <formula>NOT(ISERROR(SEARCH("01",C41)))</formula>
    </cfRule>
    <cfRule type="containsText" dxfId="75" priority="9" operator="containsText" text="02">
      <formula>NOT(ISERROR(SEARCH("02",C41)))</formula>
    </cfRule>
    <cfRule type="containsText" dxfId="74" priority="10" operator="containsText" text="03">
      <formula>NOT(ISERROR(SEARCH("03",C41)))</formula>
    </cfRule>
    <cfRule type="containsText" dxfId="73" priority="11" operator="containsText" text="04">
      <formula>NOT(ISERROR(SEARCH("04",C41)))</formula>
    </cfRule>
    <cfRule type="containsText" dxfId="72" priority="12" operator="containsText" text="06">
      <formula>NOT(ISERROR(SEARCH("06",C41)))</formula>
    </cfRule>
  </conditionalFormatting>
  <conditionalFormatting sqref="E41:E60 G41:H60 K41:L60">
    <cfRule type="expression" dxfId="71" priority="14">
      <formula>$C41="02【日給制+手当(月額)】"</formula>
    </cfRule>
  </conditionalFormatting>
  <conditionalFormatting sqref="E41:E60 H41:H60 L41:L60">
    <cfRule type="expression" dxfId="70" priority="13">
      <formula>$C41&lt;&gt;"02【日給制+手当(月額)】"</formula>
    </cfRule>
  </conditionalFormatting>
  <conditionalFormatting sqref="F41:G60">
    <cfRule type="containsBlanks" dxfId="69" priority="15">
      <formula>LEN(TRIM(F41))=0</formula>
    </cfRule>
  </conditionalFormatting>
  <conditionalFormatting sqref="J41:K60">
    <cfRule type="containsBlanks" dxfId="68" priority="16">
      <formula>LEN(TRIM(J41))=0</formula>
    </cfRule>
  </conditionalFormatting>
  <conditionalFormatting sqref="O41:O60">
    <cfRule type="cellIs" dxfId="67" priority="17" operator="lessThan">
      <formula>998</formula>
    </cfRule>
  </conditionalFormatting>
  <conditionalFormatting sqref="P41:P60">
    <cfRule type="cellIs" dxfId="66" priority="5" operator="lessThan">
      <formula>1062</formula>
    </cfRule>
  </conditionalFormatting>
  <conditionalFormatting sqref="R41:R60">
    <cfRule type="containsText" dxfId="65" priority="19" operator="containsText" text="最低">
      <formula>NOT(ISERROR(SEARCH("最低",R41)))</formula>
    </cfRule>
  </conditionalFormatting>
  <conditionalFormatting sqref="X52:Z61">
    <cfRule type="containsBlanks" dxfId="64" priority="20">
      <formula>LEN(TRIM(X52))=0</formula>
    </cfRule>
  </conditionalFormatting>
  <conditionalFormatting sqref="Y52:Y61">
    <cfRule type="containsText" dxfId="63" priority="21" operator="containsText" text="01">
      <formula>NOT(ISERROR(SEARCH("01",Y52)))</formula>
    </cfRule>
    <cfRule type="containsText" dxfId="62" priority="22" operator="containsText" text="02">
      <formula>NOT(ISERROR(SEARCH("02",Y52)))</formula>
    </cfRule>
    <cfRule type="containsText" dxfId="61" priority="23" operator="containsText" text="03">
      <formula>NOT(ISERROR(SEARCH("03",Y52)))</formula>
    </cfRule>
    <cfRule type="containsText" dxfId="60" priority="24" operator="containsText" text="04">
      <formula>NOT(ISERROR(SEARCH("04",Y52)))</formula>
    </cfRule>
    <cfRule type="containsText" dxfId="59" priority="25" operator="containsText" text="06">
      <formula>NOT(ISERROR(SEARCH("06",Y52)))</formula>
    </cfRule>
  </conditionalFormatting>
  <conditionalFormatting sqref="AA52:AA61 AC52:AD61 AG52:AH61">
    <cfRule type="expression" dxfId="58" priority="27">
      <formula>$Y52="02【日給制+手当(月額)】"</formula>
    </cfRule>
  </conditionalFormatting>
  <conditionalFormatting sqref="AA52:AA61 AD52:AD61 AH52:AH61">
    <cfRule type="expression" dxfId="57" priority="26">
      <formula>$Y52&lt;&gt;"02【日給制+手当(月額)】"</formula>
    </cfRule>
  </conditionalFormatting>
  <conditionalFormatting sqref="AB52:AC61">
    <cfRule type="containsBlanks" dxfId="56" priority="28">
      <formula>LEN(TRIM(AB52))=0</formula>
    </cfRule>
  </conditionalFormatting>
  <conditionalFormatting sqref="AF52:AG61">
    <cfRule type="containsBlanks" dxfId="55" priority="29">
      <formula>LEN(TRIM(AF52))=0</formula>
    </cfRule>
  </conditionalFormatting>
  <conditionalFormatting sqref="AK52:AL56 AL57 AK58:AL61">
    <cfRule type="cellIs" dxfId="54" priority="30" operator="lessThan">
      <formula>998</formula>
    </cfRule>
  </conditionalFormatting>
  <conditionalFormatting sqref="AL52:AL61">
    <cfRule type="cellIs" dxfId="53" priority="4" operator="lessThan">
      <formula>1062</formula>
    </cfRule>
  </conditionalFormatting>
  <conditionalFormatting sqref="AN52:AN61">
    <cfRule type="containsText" dxfId="52" priority="31" operator="containsText" text="最低">
      <formula>NOT(ISERROR(SEARCH("最低",AN52)))</formula>
    </cfRule>
  </conditionalFormatting>
  <dataValidations count="7">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60" xr:uid="{4363E2B5-8652-4B26-AD13-A2299341C685}">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60" xr:uid="{9CA7141E-58C2-4665-A602-AB599455FD06}"/>
    <dataValidation type="list" allowBlank="1" showInputMessage="1" showErrorMessage="1" sqref="Y52:Y61" xr:uid="{C684663C-F5D2-476B-AAF5-90C60C0C1772}">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5D7CC985-040F-496D-AB22-51AC52D03532}"/>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7178F761-0888-4344-9B6A-1C0E85337154}"/>
    <dataValidation type="list" allowBlank="1" showInputMessage="1" showErrorMessage="1" sqref="I22" xr:uid="{A5ACD7EC-DD05-4AF1-8E44-FA238D57D445}">
      <formula1>"予定,実績"</formula1>
    </dataValidation>
    <dataValidation imeMode="off" allowBlank="1" showInputMessage="1" showErrorMessage="1" sqref="D30:D32 D26:D28 D7:D9 D11:D13 D15:D16 Z44 Z40:Z42 F21 D18:D20" xr:uid="{4878AC05-5E3B-4418-B32A-A55191E18273}"/>
  </dataValidations>
  <printOptions horizontalCentered="1"/>
  <pageMargins left="0.31496062992125984" right="0.31496062992125984" top="0.35433070866141736" bottom="0.15748031496062992" header="0.31496062992125984" footer="0.31496062992125984"/>
  <pageSetup paperSize="8" scale="88"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92188-5206-48A1-B7F1-F9CCA8B20AFB}">
  <sheetPr>
    <pageSetUpPr fitToPage="1"/>
  </sheetPr>
  <dimension ref="A1:AQ193"/>
  <sheetViews>
    <sheetView showGridLines="0" topLeftCell="A16" zoomScale="75" zoomScaleNormal="75" zoomScaleSheetLayoutView="100" workbookViewId="0">
      <selection activeCell="J27" sqref="J27"/>
    </sheetView>
  </sheetViews>
  <sheetFormatPr defaultRowHeight="18.75" x14ac:dyDescent="0.4"/>
  <cols>
    <col min="1" max="1" width="3"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352" t="s">
        <v>30</v>
      </c>
      <c r="C1" s="353"/>
      <c r="D1" s="353"/>
      <c r="E1" s="353"/>
      <c r="F1" s="353"/>
      <c r="G1" s="353"/>
      <c r="H1" s="353"/>
      <c r="I1" s="353"/>
      <c r="J1" s="353"/>
      <c r="K1" s="353"/>
      <c r="L1" s="353"/>
      <c r="M1" s="353"/>
      <c r="N1" s="353"/>
      <c r="O1" s="353"/>
      <c r="P1" s="353"/>
      <c r="Q1" s="353"/>
      <c r="R1" s="354"/>
      <c r="S1" s="3"/>
      <c r="U1" s="152"/>
    </row>
    <row r="2" spans="1:38" ht="28.5" customHeight="1" x14ac:dyDescent="0.4">
      <c r="A2" s="4"/>
      <c r="B2" s="499" t="s">
        <v>156</v>
      </c>
      <c r="C2" s="499"/>
      <c r="D2" s="499"/>
      <c r="E2" s="499"/>
      <c r="F2" s="499"/>
      <c r="G2" s="499"/>
      <c r="H2" s="499"/>
      <c r="I2" s="499"/>
      <c r="J2" s="499"/>
      <c r="K2" s="499"/>
      <c r="L2" s="499"/>
      <c r="M2" s="499"/>
      <c r="N2" s="499"/>
      <c r="O2" s="499"/>
      <c r="P2" s="499"/>
      <c r="Q2" s="499"/>
      <c r="R2" s="499"/>
      <c r="S2" s="3"/>
      <c r="U2" s="152"/>
      <c r="V2" s="356" t="s">
        <v>31</v>
      </c>
      <c r="W2" s="357"/>
      <c r="X2" s="357"/>
      <c r="Y2" s="357"/>
      <c r="Z2" s="357"/>
      <c r="AA2" s="357"/>
      <c r="AB2" s="357"/>
      <c r="AC2" s="357"/>
      <c r="AD2" s="357"/>
      <c r="AE2" s="357"/>
      <c r="AF2" s="357"/>
      <c r="AG2" s="357"/>
      <c r="AH2" s="357"/>
      <c r="AI2" s="357"/>
      <c r="AJ2" s="357"/>
      <c r="AK2" s="357"/>
      <c r="AL2" s="357"/>
    </row>
    <row r="3" spans="1:38" ht="18.75" customHeight="1" x14ac:dyDescent="0.4">
      <c r="A3" s="4"/>
      <c r="B3" s="358" t="s">
        <v>32</v>
      </c>
      <c r="C3" s="359"/>
      <c r="D3" s="359"/>
      <c r="E3" s="359"/>
      <c r="F3" s="359"/>
      <c r="G3" s="359"/>
      <c r="H3" s="359" t="s">
        <v>33</v>
      </c>
      <c r="I3" s="359"/>
      <c r="J3" s="359"/>
      <c r="K3" s="359"/>
      <c r="L3" s="359"/>
      <c r="M3" s="359"/>
      <c r="N3" s="359"/>
      <c r="O3" s="359"/>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360" t="s">
        <v>34</v>
      </c>
      <c r="C5" s="360"/>
      <c r="D5" s="8" t="s">
        <v>35</v>
      </c>
      <c r="E5" s="9"/>
      <c r="F5" s="10" t="s">
        <v>36</v>
      </c>
      <c r="G5" s="11" t="s">
        <v>37</v>
      </c>
      <c r="H5" s="361" t="s">
        <v>38</v>
      </c>
      <c r="I5" s="362"/>
      <c r="J5" s="362"/>
      <c r="K5" s="362"/>
      <c r="L5" s="362"/>
      <c r="M5" s="362"/>
      <c r="N5" s="362"/>
      <c r="O5" s="2"/>
      <c r="P5" s="2"/>
      <c r="Q5" s="2"/>
      <c r="R5" s="2"/>
      <c r="U5" s="152"/>
      <c r="V5" s="153"/>
      <c r="W5" s="154"/>
      <c r="X5" s="154"/>
      <c r="Y5" s="154"/>
      <c r="Z5" s="154"/>
      <c r="AA5" s="154"/>
      <c r="AB5" s="154"/>
      <c r="AC5" s="154"/>
      <c r="AD5" s="154"/>
      <c r="AE5" s="154"/>
      <c r="AF5" s="154"/>
      <c r="AG5" s="154"/>
      <c r="AH5" s="154"/>
      <c r="AI5" s="363"/>
      <c r="AJ5" s="363"/>
      <c r="AK5" s="363"/>
      <c r="AL5" s="363"/>
    </row>
    <row r="6" spans="1:38" ht="18.75" customHeight="1" thickTop="1" thickBot="1" x14ac:dyDescent="0.45">
      <c r="A6" s="4"/>
      <c r="B6" s="368" t="s">
        <v>39</v>
      </c>
      <c r="C6" s="369"/>
      <c r="D6" s="369"/>
      <c r="E6" s="369"/>
      <c r="F6" s="369"/>
      <c r="G6" s="370"/>
      <c r="H6" s="370"/>
      <c r="I6" s="370"/>
      <c r="J6" s="370"/>
      <c r="K6" s="12"/>
      <c r="L6" s="12"/>
      <c r="M6" s="12"/>
      <c r="N6" s="12"/>
      <c r="O6" s="13"/>
      <c r="P6" s="14"/>
      <c r="Q6" s="2"/>
      <c r="R6" s="2"/>
      <c r="U6" s="152"/>
      <c r="V6" s="153"/>
      <c r="W6" s="154"/>
      <c r="X6" s="154"/>
      <c r="Y6" s="154"/>
      <c r="Z6" s="154"/>
      <c r="AA6" s="154"/>
      <c r="AB6" s="154"/>
      <c r="AC6" s="154"/>
      <c r="AD6" s="154"/>
      <c r="AE6" s="154"/>
      <c r="AF6" s="154"/>
      <c r="AG6" s="154"/>
      <c r="AH6" s="154"/>
      <c r="AI6" s="155"/>
      <c r="AJ6" s="155"/>
      <c r="AK6" s="371"/>
      <c r="AL6" s="371"/>
    </row>
    <row r="7" spans="1:38" ht="18.75" customHeight="1" thickTop="1" thickBot="1" x14ac:dyDescent="0.45">
      <c r="A7" s="4"/>
      <c r="B7" s="15"/>
      <c r="C7" s="16" t="s">
        <v>40</v>
      </c>
      <c r="D7" s="148"/>
      <c r="E7" s="17" t="s">
        <v>41</v>
      </c>
      <c r="K7" s="12"/>
      <c r="L7" s="12"/>
      <c r="M7" s="12"/>
      <c r="N7" s="12"/>
      <c r="O7" s="12"/>
      <c r="P7" s="18"/>
      <c r="Q7" s="2"/>
      <c r="R7" s="2"/>
      <c r="U7" s="152"/>
      <c r="V7" s="153"/>
      <c r="W7" s="154"/>
      <c r="X7" s="154"/>
      <c r="Y7" s="154"/>
      <c r="Z7" s="154"/>
      <c r="AA7" s="154"/>
      <c r="AB7" s="154"/>
      <c r="AC7" s="154"/>
      <c r="AD7" s="154"/>
      <c r="AE7" s="154"/>
      <c r="AF7" s="154"/>
      <c r="AG7" s="154"/>
      <c r="AH7" s="154"/>
      <c r="AI7" s="155"/>
      <c r="AJ7" s="155"/>
      <c r="AK7" s="365"/>
      <c r="AL7" s="365"/>
    </row>
    <row r="8" spans="1:38" ht="18.75" customHeight="1" thickTop="1" thickBot="1" x14ac:dyDescent="0.45">
      <c r="A8" s="4"/>
      <c r="B8" s="15"/>
      <c r="C8" s="19" t="s">
        <v>42</v>
      </c>
      <c r="D8" s="149">
        <v>122</v>
      </c>
      <c r="E8" s="20" t="s">
        <v>41</v>
      </c>
      <c r="F8" s="21"/>
      <c r="I8" s="21"/>
      <c r="J8" s="22" t="s">
        <v>43</v>
      </c>
      <c r="K8" s="12"/>
      <c r="L8" s="12"/>
      <c r="M8" s="12"/>
      <c r="N8" s="12"/>
      <c r="O8" s="12"/>
      <c r="P8" s="18"/>
      <c r="Q8" s="2"/>
      <c r="R8" s="2"/>
      <c r="U8" s="152"/>
      <c r="V8" s="153"/>
      <c r="W8" s="154"/>
      <c r="X8" s="154"/>
      <c r="Y8" s="154"/>
      <c r="Z8" s="154"/>
      <c r="AA8" s="154"/>
      <c r="AB8" s="154"/>
      <c r="AC8" s="154"/>
      <c r="AD8" s="154"/>
      <c r="AE8" s="154"/>
      <c r="AF8" s="154"/>
      <c r="AG8" s="154"/>
      <c r="AH8" s="154"/>
      <c r="AI8" s="364"/>
      <c r="AJ8" s="364"/>
      <c r="AK8" s="365"/>
      <c r="AL8" s="365"/>
    </row>
    <row r="9" spans="1:38" ht="18.75" customHeight="1" thickTop="1" thickBot="1" x14ac:dyDescent="0.45">
      <c r="A9" s="4"/>
      <c r="B9" s="15"/>
      <c r="C9" s="23" t="s">
        <v>44</v>
      </c>
      <c r="D9" s="150">
        <v>8</v>
      </c>
      <c r="E9" s="24" t="s">
        <v>45</v>
      </c>
      <c r="F9" s="372" t="s">
        <v>46</v>
      </c>
      <c r="G9" s="372"/>
      <c r="H9" s="372"/>
      <c r="I9" s="373"/>
      <c r="J9" s="25">
        <f>IF($D$7="",365-$D$8,$D$7)*$D$9/12</f>
        <v>162</v>
      </c>
      <c r="K9" s="26" t="s">
        <v>47</v>
      </c>
      <c r="L9" s="27"/>
      <c r="M9" s="12"/>
      <c r="N9" s="12"/>
      <c r="O9" s="12"/>
      <c r="P9" s="18"/>
      <c r="Q9" s="2"/>
      <c r="R9" s="2"/>
      <c r="U9" s="152"/>
      <c r="V9" s="153"/>
      <c r="W9" s="154"/>
      <c r="X9" s="154"/>
      <c r="Y9" s="154"/>
      <c r="Z9" s="154"/>
      <c r="AA9" s="154"/>
      <c r="AB9" s="154"/>
      <c r="AC9" s="154"/>
      <c r="AD9" s="154"/>
      <c r="AE9" s="154"/>
      <c r="AF9" s="154"/>
      <c r="AG9" s="154"/>
      <c r="AH9" s="154"/>
      <c r="AI9" s="364"/>
      <c r="AJ9" s="364"/>
      <c r="AK9" s="365"/>
      <c r="AL9" s="365"/>
    </row>
    <row r="10" spans="1:38" ht="18.75" customHeight="1" thickTop="1" thickBot="1" x14ac:dyDescent="0.45">
      <c r="A10" s="4"/>
      <c r="B10" s="28" t="s">
        <v>48</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364"/>
      <c r="AJ10" s="364"/>
      <c r="AK10" s="365"/>
      <c r="AL10" s="365"/>
    </row>
    <row r="11" spans="1:38" ht="18.75" customHeight="1" thickTop="1" thickBot="1" x14ac:dyDescent="0.45">
      <c r="A11" s="4"/>
      <c r="B11" s="15"/>
      <c r="C11" s="16" t="s">
        <v>40</v>
      </c>
      <c r="D11" s="148">
        <v>243</v>
      </c>
      <c r="E11" s="17" t="s">
        <v>41</v>
      </c>
      <c r="I11" s="21"/>
      <c r="J11" s="22" t="s">
        <v>43</v>
      </c>
      <c r="K11" s="12"/>
      <c r="L11" s="12"/>
      <c r="M11" s="12"/>
      <c r="N11" s="12"/>
      <c r="O11" s="12"/>
      <c r="P11" s="18"/>
      <c r="Q11" s="2"/>
      <c r="R11" s="2"/>
      <c r="U11" s="152"/>
      <c r="V11" s="153"/>
      <c r="W11" s="154"/>
      <c r="X11" s="154"/>
      <c r="Y11" s="154"/>
      <c r="Z11" s="154"/>
      <c r="AA11" s="154"/>
      <c r="AB11" s="154"/>
      <c r="AC11" s="154"/>
      <c r="AD11" s="154"/>
      <c r="AE11" s="154"/>
      <c r="AF11" s="154"/>
      <c r="AG11" s="154"/>
      <c r="AH11" s="154"/>
      <c r="AI11" s="364"/>
      <c r="AJ11" s="364"/>
      <c r="AK11" s="365"/>
      <c r="AL11" s="365"/>
    </row>
    <row r="12" spans="1:38" ht="18.75" customHeight="1" thickTop="1" thickBot="1" x14ac:dyDescent="0.45">
      <c r="A12" s="4"/>
      <c r="B12" s="31"/>
      <c r="C12" s="19" t="s">
        <v>42</v>
      </c>
      <c r="D12" s="149"/>
      <c r="E12" s="20" t="s">
        <v>41</v>
      </c>
      <c r="F12" s="366" t="s">
        <v>49</v>
      </c>
      <c r="G12" s="366"/>
      <c r="H12" s="366"/>
      <c r="I12" s="367"/>
      <c r="J12" s="25">
        <f>D13</f>
        <v>8</v>
      </c>
      <c r="K12" s="26" t="s">
        <v>50</v>
      </c>
      <c r="L12" s="27"/>
      <c r="M12" s="12"/>
      <c r="N12" s="12"/>
      <c r="O12" s="12"/>
      <c r="P12" s="18"/>
      <c r="Q12" s="2"/>
      <c r="R12" s="2"/>
      <c r="U12" s="152"/>
      <c r="V12" s="153"/>
      <c r="W12" s="154"/>
      <c r="X12" s="154"/>
      <c r="Y12" s="154"/>
      <c r="Z12" s="154"/>
      <c r="AA12" s="154"/>
      <c r="AB12" s="154"/>
      <c r="AC12" s="154"/>
      <c r="AD12" s="154"/>
      <c r="AE12" s="154"/>
      <c r="AF12" s="154"/>
      <c r="AG12" s="154"/>
      <c r="AH12" s="154"/>
      <c r="AI12" s="364"/>
      <c r="AJ12" s="364"/>
      <c r="AK12" s="365"/>
      <c r="AL12" s="365"/>
    </row>
    <row r="13" spans="1:38" ht="18.75" customHeight="1" thickTop="1" thickBot="1" x14ac:dyDescent="0.45">
      <c r="A13" s="4"/>
      <c r="B13" s="32"/>
      <c r="C13" s="33" t="s">
        <v>44</v>
      </c>
      <c r="D13" s="150">
        <v>8</v>
      </c>
      <c r="E13" s="24" t="s">
        <v>45</v>
      </c>
      <c r="F13" s="372" t="s">
        <v>51</v>
      </c>
      <c r="G13" s="372"/>
      <c r="H13" s="372"/>
      <c r="I13" s="373"/>
      <c r="J13" s="34">
        <f>IF($D$11="",365-$D$12,$D$11)*$D$13/12</f>
        <v>162</v>
      </c>
      <c r="K13" s="35" t="s">
        <v>52</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374" t="s">
        <v>53</v>
      </c>
      <c r="C14" s="375"/>
      <c r="D14" s="375"/>
      <c r="E14" s="375"/>
      <c r="F14" s="30"/>
      <c r="G14" s="30"/>
      <c r="H14" s="30"/>
      <c r="I14" s="30"/>
      <c r="J14" s="30"/>
      <c r="K14" s="13"/>
      <c r="L14" s="13"/>
      <c r="M14" s="13"/>
      <c r="N14" s="13"/>
      <c r="O14" s="13"/>
      <c r="P14" s="14"/>
      <c r="Q14" s="2"/>
      <c r="R14" s="2"/>
      <c r="U14" s="152"/>
      <c r="V14" s="153"/>
      <c r="W14" s="363"/>
      <c r="X14" s="363"/>
      <c r="Y14" s="363"/>
      <c r="Z14" s="363"/>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43</v>
      </c>
      <c r="K15" s="12"/>
      <c r="L15" s="12"/>
      <c r="M15" s="12"/>
      <c r="N15" s="12"/>
      <c r="O15" s="12"/>
      <c r="P15" s="18"/>
      <c r="Q15" s="2"/>
      <c r="R15" s="2"/>
      <c r="U15" s="152"/>
      <c r="V15" s="153"/>
      <c r="W15" s="155"/>
      <c r="X15" s="155"/>
      <c r="Y15" s="371"/>
      <c r="Z15" s="371"/>
      <c r="AA15" s="154"/>
      <c r="AB15" s="154"/>
      <c r="AC15" s="154"/>
      <c r="AD15" s="154"/>
      <c r="AE15" s="154"/>
      <c r="AF15" s="154"/>
      <c r="AG15" s="154"/>
      <c r="AH15" s="154"/>
      <c r="AI15" s="154"/>
      <c r="AJ15" s="154"/>
      <c r="AK15" s="154"/>
      <c r="AL15" s="154"/>
    </row>
    <row r="16" spans="1:38" ht="18.75" customHeight="1" thickTop="1" thickBot="1" x14ac:dyDescent="0.45">
      <c r="A16" s="4"/>
      <c r="B16" s="32"/>
      <c r="C16" s="33" t="s">
        <v>44</v>
      </c>
      <c r="D16" s="151">
        <v>8</v>
      </c>
      <c r="E16" s="24" t="s">
        <v>45</v>
      </c>
      <c r="F16" s="372" t="s">
        <v>49</v>
      </c>
      <c r="G16" s="372"/>
      <c r="H16" s="372"/>
      <c r="I16" s="373"/>
      <c r="J16" s="25">
        <f>D16</f>
        <v>8</v>
      </c>
      <c r="K16" s="35" t="s">
        <v>50</v>
      </c>
      <c r="L16" s="36"/>
      <c r="M16" s="37"/>
      <c r="N16" s="37"/>
      <c r="O16" s="37"/>
      <c r="P16" s="38"/>
      <c r="Q16" s="2"/>
      <c r="R16" s="2"/>
      <c r="U16" s="152"/>
      <c r="V16" s="153"/>
      <c r="W16" s="155"/>
      <c r="X16" s="155"/>
      <c r="Y16" s="365"/>
      <c r="Z16" s="365"/>
      <c r="AA16" s="154"/>
      <c r="AB16" s="154"/>
      <c r="AC16" s="154"/>
      <c r="AD16" s="154"/>
      <c r="AE16" s="154"/>
      <c r="AF16" s="154"/>
      <c r="AG16" s="154"/>
      <c r="AH16" s="154"/>
      <c r="AI16" s="154"/>
      <c r="AJ16" s="154"/>
      <c r="AK16" s="154"/>
      <c r="AL16" s="154"/>
    </row>
    <row r="17" spans="1:40" ht="18.75" customHeight="1" thickTop="1" thickBot="1" x14ac:dyDescent="0.45">
      <c r="A17" s="4"/>
      <c r="B17" s="374" t="s">
        <v>54</v>
      </c>
      <c r="C17" s="375"/>
      <c r="D17" s="375"/>
      <c r="E17" s="375"/>
      <c r="F17" s="30"/>
      <c r="G17" s="30"/>
      <c r="H17" s="30"/>
      <c r="I17" s="30"/>
      <c r="J17" s="30"/>
      <c r="K17" s="13"/>
      <c r="L17" s="13"/>
      <c r="M17" s="13"/>
      <c r="N17" s="13"/>
      <c r="O17" s="13"/>
      <c r="P17" s="14"/>
      <c r="Q17" s="2"/>
      <c r="R17" s="2"/>
      <c r="U17" s="152"/>
      <c r="V17" s="153"/>
      <c r="W17" s="364"/>
      <c r="X17" s="364"/>
      <c r="Y17" s="365"/>
      <c r="Z17" s="365"/>
      <c r="AA17" s="154"/>
      <c r="AB17" s="154"/>
      <c r="AC17" s="154"/>
      <c r="AD17" s="154"/>
      <c r="AE17" s="154"/>
      <c r="AF17" s="154"/>
      <c r="AG17" s="154"/>
      <c r="AH17" s="154"/>
      <c r="AI17" s="154"/>
      <c r="AJ17" s="154"/>
      <c r="AK17" s="154"/>
      <c r="AL17" s="154"/>
    </row>
    <row r="18" spans="1:40" ht="18.75" customHeight="1" thickBot="1" x14ac:dyDescent="0.45">
      <c r="A18" s="4"/>
      <c r="B18" s="32"/>
      <c r="C18" s="40" t="s">
        <v>55</v>
      </c>
      <c r="D18" s="41">
        <v>1</v>
      </c>
      <c r="E18" s="42" t="s">
        <v>56</v>
      </c>
      <c r="F18" s="372" t="s">
        <v>57</v>
      </c>
      <c r="G18" s="372"/>
      <c r="H18" s="372"/>
      <c r="I18" s="373"/>
      <c r="J18" s="25">
        <f>D18</f>
        <v>1</v>
      </c>
      <c r="K18" s="35" t="s">
        <v>58</v>
      </c>
      <c r="L18" s="36"/>
      <c r="M18" s="37"/>
      <c r="N18" s="37"/>
      <c r="O18" s="37"/>
      <c r="P18" s="38"/>
      <c r="Q18" s="2"/>
      <c r="R18" s="2"/>
      <c r="U18" s="152"/>
      <c r="V18" s="153"/>
      <c r="W18" s="364"/>
      <c r="X18" s="364"/>
      <c r="Y18" s="365"/>
      <c r="Z18" s="365"/>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364"/>
      <c r="X20" s="364"/>
      <c r="Y20" s="365"/>
      <c r="Z20" s="365"/>
      <c r="AA20" s="154"/>
      <c r="AB20" s="154"/>
      <c r="AC20" s="154"/>
      <c r="AD20" s="154"/>
      <c r="AE20" s="154"/>
      <c r="AF20" s="154"/>
      <c r="AG20" s="154"/>
      <c r="AH20" s="154"/>
      <c r="AI20" s="154"/>
      <c r="AJ20" s="154"/>
      <c r="AK20" s="154"/>
      <c r="AL20" s="154"/>
    </row>
    <row r="21" spans="1:40" ht="28.5" customHeight="1" thickTop="1" thickBot="1" x14ac:dyDescent="0.45">
      <c r="B21" s="389" t="s">
        <v>59</v>
      </c>
      <c r="C21" s="389"/>
      <c r="D21" s="65"/>
      <c r="E21" s="66" t="s">
        <v>37</v>
      </c>
      <c r="F21" s="67" t="s">
        <v>60</v>
      </c>
      <c r="G21" s="68"/>
      <c r="H21" s="68"/>
      <c r="I21" s="69"/>
      <c r="J21" s="109"/>
      <c r="K21" s="27"/>
      <c r="L21" s="27"/>
      <c r="M21" s="12"/>
      <c r="N21" s="12"/>
      <c r="O21" s="12"/>
      <c r="P21" s="12"/>
      <c r="Q21" s="12"/>
      <c r="R21" s="12"/>
      <c r="U21" s="152"/>
      <c r="V21" s="153"/>
      <c r="W21" s="364"/>
      <c r="X21" s="364"/>
      <c r="Y21" s="365"/>
      <c r="Z21" s="365"/>
      <c r="AA21" s="154"/>
      <c r="AB21" s="154"/>
      <c r="AC21" s="154"/>
      <c r="AD21" s="154"/>
      <c r="AE21" s="154"/>
      <c r="AF21" s="154"/>
      <c r="AG21" s="154"/>
      <c r="AH21" s="154"/>
      <c r="AI21" s="154"/>
      <c r="AJ21" s="154"/>
      <c r="AK21" s="154"/>
      <c r="AL21" s="154"/>
    </row>
    <row r="22" spans="1:40" ht="18.75" customHeight="1" thickTop="1" thickBot="1" x14ac:dyDescent="0.45">
      <c r="A22" s="390" t="s">
        <v>61</v>
      </c>
      <c r="B22" s="390"/>
      <c r="C22" s="390"/>
      <c r="D22" s="390"/>
      <c r="E22" s="390"/>
      <c r="F22" s="390"/>
      <c r="G22" s="390"/>
      <c r="H22" s="391"/>
      <c r="I22" s="70" t="s">
        <v>62</v>
      </c>
      <c r="J22" s="392" t="s">
        <v>63</v>
      </c>
      <c r="K22" s="393"/>
      <c r="L22" s="393"/>
      <c r="M22" s="393"/>
      <c r="N22" s="393"/>
      <c r="O22" s="393"/>
      <c r="P22" s="393"/>
      <c r="Q22" s="393"/>
      <c r="R22" s="393"/>
      <c r="S22" s="393"/>
      <c r="U22" s="152"/>
      <c r="V22" s="153"/>
      <c r="W22" s="364"/>
      <c r="X22" s="364"/>
      <c r="Y22" s="365"/>
      <c r="Z22" s="365"/>
      <c r="AA22" s="154"/>
      <c r="AB22" s="154"/>
      <c r="AC22" s="154"/>
      <c r="AD22" s="154"/>
      <c r="AE22" s="154"/>
      <c r="AF22" s="154"/>
      <c r="AG22" s="154"/>
      <c r="AH22" s="154"/>
      <c r="AI22" s="154"/>
      <c r="AJ22" s="154"/>
      <c r="AK22" s="154"/>
      <c r="AL22" s="154"/>
    </row>
    <row r="23" spans="1:40" ht="18.75" customHeight="1" thickBot="1" x14ac:dyDescent="0.45">
      <c r="A23" s="376"/>
      <c r="B23" s="376"/>
      <c r="C23" s="376"/>
      <c r="D23" s="376"/>
      <c r="E23" s="376"/>
      <c r="F23" s="376"/>
      <c r="G23" s="376"/>
      <c r="H23" s="376"/>
      <c r="I23" s="376"/>
      <c r="J23" s="376"/>
      <c r="K23" s="376"/>
      <c r="L23" s="376"/>
      <c r="M23" s="376"/>
      <c r="N23" s="6"/>
      <c r="O23" s="377" t="s">
        <v>64</v>
      </c>
      <c r="P23" s="379" t="str">
        <f>'【様式第５号の４】事業場内賃金(時給単価)の平均'!N11&amp;""</f>
        <v/>
      </c>
      <c r="Q23" s="380"/>
      <c r="R23" s="381"/>
      <c r="U23" s="152"/>
      <c r="V23" s="153"/>
      <c r="W23" s="9"/>
      <c r="X23" s="376" t="s">
        <v>65</v>
      </c>
      <c r="Y23" s="376"/>
      <c r="Z23" s="376"/>
      <c r="AA23" s="376"/>
      <c r="AB23" s="154"/>
      <c r="AC23" s="154"/>
      <c r="AD23" s="154"/>
      <c r="AE23" s="154"/>
      <c r="AF23" s="154"/>
      <c r="AG23" s="154"/>
      <c r="AH23" s="154"/>
      <c r="AI23" s="154"/>
      <c r="AJ23" s="154"/>
      <c r="AK23" s="154"/>
      <c r="AL23" s="154"/>
    </row>
    <row r="24" spans="1:40" ht="18.75" customHeight="1" x14ac:dyDescent="0.4">
      <c r="B24" s="71" t="s">
        <v>66</v>
      </c>
      <c r="O24" s="378"/>
      <c r="P24" s="382"/>
      <c r="Q24" s="383"/>
      <c r="R24" s="384"/>
      <c r="U24" s="152"/>
      <c r="V24" s="153"/>
      <c r="W24" s="9"/>
      <c r="X24" s="385" t="s">
        <v>67</v>
      </c>
      <c r="Y24" s="386"/>
      <c r="Z24" s="387" t="s">
        <v>68</v>
      </c>
      <c r="AA24" s="388"/>
      <c r="AB24" s="154"/>
      <c r="AC24" s="154"/>
      <c r="AD24" s="154"/>
      <c r="AE24" s="154"/>
      <c r="AF24" s="154"/>
      <c r="AG24" s="154"/>
      <c r="AH24" s="154"/>
      <c r="AI24" s="154"/>
      <c r="AJ24" s="154"/>
      <c r="AK24" s="154"/>
      <c r="AL24" s="154"/>
    </row>
    <row r="25" spans="1:40" ht="18.75" customHeight="1" thickBot="1" x14ac:dyDescent="0.45">
      <c r="B25" s="407" t="s">
        <v>69</v>
      </c>
      <c r="C25" s="408"/>
      <c r="D25" s="73"/>
      <c r="E25" s="73"/>
      <c r="F25" s="74"/>
      <c r="G25" s="74"/>
      <c r="H25" s="74"/>
      <c r="I25" s="74"/>
      <c r="J25" s="74"/>
      <c r="K25" s="74"/>
      <c r="L25" s="74"/>
      <c r="M25" s="75"/>
      <c r="O25" s="21"/>
      <c r="U25" s="157"/>
      <c r="V25" s="9"/>
      <c r="W25" s="9"/>
      <c r="X25" s="158" t="s">
        <v>70</v>
      </c>
      <c r="Y25" s="159"/>
      <c r="Z25" s="160" t="s">
        <v>71</v>
      </c>
      <c r="AA25" s="161"/>
      <c r="AB25" s="9"/>
      <c r="AC25" s="9"/>
      <c r="AD25" s="9"/>
      <c r="AE25" s="9"/>
      <c r="AF25" s="9"/>
      <c r="AG25" s="9"/>
      <c r="AH25" s="9"/>
      <c r="AI25" s="9"/>
      <c r="AJ25" s="9"/>
      <c r="AK25" s="9"/>
      <c r="AL25" s="9"/>
    </row>
    <row r="26" spans="1:40" ht="18.75" customHeight="1" thickTop="1" x14ac:dyDescent="0.4">
      <c r="B26" s="409"/>
      <c r="C26" s="410"/>
      <c r="D26" s="39"/>
      <c r="E26" s="17"/>
      <c r="F26" s="76"/>
      <c r="G26" s="76"/>
      <c r="H26" s="76"/>
      <c r="I26" s="76"/>
      <c r="J26" s="76"/>
      <c r="K26" s="76"/>
      <c r="L26" s="76"/>
      <c r="O26" s="411" t="s">
        <v>72</v>
      </c>
      <c r="P26" s="412"/>
      <c r="Q26" s="412"/>
      <c r="R26" s="413"/>
      <c r="S26" s="77"/>
      <c r="T26" s="77"/>
      <c r="U26" s="152"/>
      <c r="V26" s="9"/>
      <c r="W26" s="9"/>
      <c r="X26" s="158" t="s">
        <v>73</v>
      </c>
      <c r="Y26" s="159"/>
      <c r="Z26" s="160" t="s">
        <v>74</v>
      </c>
      <c r="AA26" s="162"/>
      <c r="AB26" s="9"/>
      <c r="AC26" s="9"/>
      <c r="AD26" s="9"/>
      <c r="AE26" s="9"/>
      <c r="AF26" s="9"/>
      <c r="AG26" s="9"/>
      <c r="AH26" s="9"/>
      <c r="AI26" s="9"/>
      <c r="AJ26" s="414"/>
      <c r="AK26" s="414"/>
      <c r="AL26" s="414"/>
    </row>
    <row r="27" spans="1:40" ht="18.75" customHeight="1" thickBot="1" x14ac:dyDescent="0.45">
      <c r="B27" s="394"/>
      <c r="C27" s="395"/>
      <c r="D27" s="78"/>
      <c r="E27" s="20"/>
      <c r="F27" s="27"/>
      <c r="G27" s="27"/>
      <c r="H27" s="27"/>
      <c r="I27" s="79"/>
      <c r="J27" s="79"/>
      <c r="K27" s="79"/>
      <c r="L27" s="79"/>
      <c r="O27" s="415" t="s">
        <v>75</v>
      </c>
      <c r="P27" s="416"/>
      <c r="Q27" s="417">
        <v>998</v>
      </c>
      <c r="R27" s="418"/>
      <c r="U27" s="152"/>
      <c r="V27" s="9"/>
      <c r="W27" s="9"/>
      <c r="X27" s="158" t="s">
        <v>76</v>
      </c>
      <c r="Y27" s="159"/>
      <c r="Z27" s="160" t="s">
        <v>77</v>
      </c>
      <c r="AA27" s="162"/>
      <c r="AB27" s="9"/>
      <c r="AC27" s="9"/>
      <c r="AD27" s="9"/>
      <c r="AE27" s="9"/>
      <c r="AF27" s="9"/>
      <c r="AG27" s="9"/>
      <c r="AH27" s="9"/>
      <c r="AI27" s="9"/>
      <c r="AJ27" s="402"/>
      <c r="AK27" s="402"/>
      <c r="AL27" s="163"/>
    </row>
    <row r="28" spans="1:40" ht="18.75" customHeight="1" thickBot="1" x14ac:dyDescent="0.45">
      <c r="B28" s="394"/>
      <c r="C28" s="395"/>
      <c r="D28" s="80"/>
      <c r="E28" s="81"/>
      <c r="F28" s="27"/>
      <c r="G28" s="27"/>
      <c r="H28" s="27"/>
      <c r="K28" s="82"/>
      <c r="L28" s="82"/>
      <c r="O28" s="396" t="s">
        <v>78</v>
      </c>
      <c r="P28" s="397"/>
      <c r="Q28" s="398">
        <v>1062</v>
      </c>
      <c r="R28" s="399"/>
      <c r="U28" s="152"/>
      <c r="V28" s="9"/>
      <c r="W28" s="9"/>
      <c r="X28" s="400" t="s">
        <v>79</v>
      </c>
      <c r="Y28" s="401"/>
      <c r="Z28" s="160" t="s">
        <v>80</v>
      </c>
      <c r="AA28" s="162"/>
      <c r="AB28" s="9"/>
      <c r="AC28" s="9"/>
      <c r="AD28" s="9"/>
      <c r="AE28" s="9"/>
      <c r="AF28" s="9"/>
      <c r="AG28" s="9"/>
      <c r="AH28" s="9"/>
      <c r="AI28" s="9"/>
      <c r="AJ28" s="402"/>
      <c r="AK28" s="402"/>
      <c r="AL28" s="163"/>
    </row>
    <row r="29" spans="1:40" ht="18.75" customHeight="1" x14ac:dyDescent="0.4">
      <c r="B29" s="403"/>
      <c r="C29" s="404"/>
      <c r="F29" s="27"/>
      <c r="G29" s="27"/>
      <c r="H29" s="27"/>
      <c r="K29" s="82"/>
      <c r="L29" s="82"/>
      <c r="N29" s="83"/>
      <c r="O29" s="405" t="s">
        <v>155</v>
      </c>
      <c r="P29" s="406"/>
      <c r="Q29" s="406"/>
      <c r="R29" s="406"/>
      <c r="U29" s="152"/>
      <c r="V29" s="9"/>
      <c r="W29" s="9"/>
      <c r="X29" s="158" t="s">
        <v>81</v>
      </c>
      <c r="Y29" s="159"/>
      <c r="Z29" s="160" t="s">
        <v>82</v>
      </c>
      <c r="AA29" s="162"/>
      <c r="AB29" s="9"/>
      <c r="AC29" s="9"/>
      <c r="AD29" s="9"/>
      <c r="AE29" s="9"/>
      <c r="AF29" s="9"/>
      <c r="AG29" s="9"/>
      <c r="AH29" s="9"/>
      <c r="AI29" s="9"/>
      <c r="AJ29" s="9"/>
      <c r="AK29" s="9"/>
      <c r="AL29" s="9"/>
    </row>
    <row r="30" spans="1:40" ht="18.75" customHeight="1" thickBot="1" x14ac:dyDescent="0.45">
      <c r="B30" s="394"/>
      <c r="C30" s="395"/>
      <c r="D30" s="39"/>
      <c r="E30" s="17"/>
      <c r="F30" s="27"/>
      <c r="G30" s="27"/>
      <c r="H30" s="27"/>
      <c r="I30" s="82"/>
      <c r="J30" s="82"/>
      <c r="K30" s="82"/>
      <c r="L30" s="82"/>
      <c r="O30" s="83"/>
      <c r="P30" s="83"/>
      <c r="Q30" s="83"/>
      <c r="R30" s="83"/>
      <c r="U30" s="152"/>
      <c r="V30" s="9"/>
      <c r="W30" s="9"/>
      <c r="X30" s="158"/>
      <c r="Y30" s="159"/>
      <c r="Z30" s="160" t="s">
        <v>83</v>
      </c>
      <c r="AA30" s="162"/>
      <c r="AB30" s="9"/>
      <c r="AC30" s="9"/>
      <c r="AD30" s="9"/>
      <c r="AE30" s="9"/>
      <c r="AF30" s="9"/>
      <c r="AG30" s="9"/>
      <c r="AH30" s="9"/>
      <c r="AI30" s="9"/>
      <c r="AJ30" s="9"/>
      <c r="AK30" s="9"/>
      <c r="AL30" s="9"/>
    </row>
    <row r="31" spans="1:40" ht="18.75" customHeight="1" thickTop="1" thickBot="1" x14ac:dyDescent="0.45">
      <c r="B31" s="394"/>
      <c r="C31" s="395"/>
      <c r="D31" s="78"/>
      <c r="E31" s="20"/>
      <c r="F31" s="27"/>
      <c r="G31" s="27"/>
      <c r="H31" s="27"/>
      <c r="I31" s="82"/>
      <c r="J31" s="82"/>
      <c r="K31" s="82"/>
      <c r="L31" s="82"/>
      <c r="O31" s="429" t="s">
        <v>84</v>
      </c>
      <c r="P31" s="432" t="s">
        <v>85</v>
      </c>
      <c r="Q31" s="84"/>
      <c r="U31" s="152"/>
      <c r="V31" s="9"/>
      <c r="W31" s="9"/>
      <c r="X31" s="164"/>
      <c r="Y31" s="165"/>
      <c r="Z31" s="160" t="s">
        <v>86</v>
      </c>
      <c r="AA31" s="162"/>
      <c r="AB31" s="9"/>
      <c r="AC31" s="9"/>
      <c r="AD31" s="9"/>
      <c r="AE31" s="9"/>
      <c r="AF31" s="9"/>
      <c r="AG31" s="9"/>
      <c r="AH31" s="9"/>
      <c r="AI31" s="9"/>
      <c r="AJ31" s="9"/>
      <c r="AK31" s="9"/>
      <c r="AL31" s="9"/>
    </row>
    <row r="32" spans="1:40" ht="18.75" customHeight="1" thickBot="1" x14ac:dyDescent="0.45">
      <c r="B32" s="394"/>
      <c r="C32" s="395"/>
      <c r="D32" s="80"/>
      <c r="E32" s="85"/>
      <c r="F32" s="27"/>
      <c r="G32" s="27"/>
      <c r="H32" s="27"/>
      <c r="I32" s="82"/>
      <c r="J32" s="82"/>
      <c r="K32" s="82"/>
      <c r="L32" s="82"/>
      <c r="O32" s="430"/>
      <c r="P32" s="433"/>
      <c r="Q32" s="86" t="s">
        <v>87</v>
      </c>
      <c r="U32" s="152"/>
      <c r="V32" s="9"/>
      <c r="W32" s="9"/>
      <c r="X32" s="9"/>
      <c r="Y32" s="9"/>
      <c r="Z32" s="9"/>
      <c r="AA32" s="9"/>
      <c r="AB32" s="9"/>
      <c r="AC32" s="9"/>
      <c r="AD32" s="9"/>
      <c r="AE32" s="9"/>
      <c r="AF32" s="9"/>
      <c r="AG32" s="9"/>
      <c r="AH32" s="9"/>
      <c r="AI32" s="9"/>
      <c r="AJ32" s="9"/>
      <c r="AK32" s="9"/>
      <c r="AL32" s="9"/>
      <c r="AN32" s="166"/>
    </row>
    <row r="33" spans="1:43" ht="18.75" customHeight="1" x14ac:dyDescent="0.4">
      <c r="B33" s="394"/>
      <c r="C33" s="395"/>
      <c r="F33" s="27"/>
      <c r="G33" s="27"/>
      <c r="H33" s="27"/>
      <c r="I33" s="82"/>
      <c r="J33" s="82"/>
      <c r="K33" s="82"/>
      <c r="L33" s="82"/>
      <c r="O33" s="431"/>
      <c r="P33" s="434"/>
      <c r="Q33" s="87"/>
      <c r="U33" s="152"/>
      <c r="V33" s="419" t="s">
        <v>88</v>
      </c>
      <c r="W33" s="420"/>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394"/>
      <c r="C34" s="395"/>
      <c r="O34" s="308" t="str">
        <f>IFERROR(O105,"")</f>
        <v/>
      </c>
      <c r="P34" s="309" t="str">
        <f>IFERROR(P105,"")</f>
        <v/>
      </c>
      <c r="Q34" s="310" t="str">
        <f>IFERROR(Q105,"")</f>
        <v/>
      </c>
      <c r="U34" s="152"/>
      <c r="V34" s="421"/>
      <c r="W34" s="422"/>
      <c r="X34" s="168"/>
    </row>
    <row r="35" spans="1:43" ht="18.75" customHeight="1" thickTop="1" thickBot="1" x14ac:dyDescent="0.45">
      <c r="A35" s="88"/>
      <c r="B35" s="423"/>
      <c r="C35" s="424"/>
      <c r="D35" s="89"/>
      <c r="E35" s="89"/>
      <c r="U35" s="152"/>
      <c r="V35" s="169"/>
      <c r="W35" s="168"/>
      <c r="X35" s="168"/>
    </row>
    <row r="36" spans="1:43" ht="18.75" customHeight="1" thickTop="1" thickBot="1" x14ac:dyDescent="0.45">
      <c r="A36" s="88"/>
      <c r="B36" s="259"/>
      <c r="C36" s="89"/>
      <c r="D36" s="260"/>
      <c r="E36" s="260"/>
      <c r="F36" s="425"/>
      <c r="G36" s="425"/>
      <c r="H36" s="425"/>
      <c r="I36" s="425"/>
      <c r="J36" s="426" t="s">
        <v>89</v>
      </c>
      <c r="K36" s="427"/>
      <c r="L36" s="427"/>
      <c r="M36" s="427"/>
      <c r="N36" s="186"/>
      <c r="O36" s="428" t="s">
        <v>90</v>
      </c>
      <c r="P36" s="428"/>
      <c r="Q36" s="428"/>
      <c r="R36" s="187"/>
      <c r="U36" s="152"/>
      <c r="V36" s="169"/>
      <c r="W36" s="170"/>
      <c r="AB36" s="435"/>
      <c r="AC36" s="435"/>
      <c r="AD36" s="435"/>
      <c r="AE36" s="435"/>
      <c r="AF36" s="435"/>
      <c r="AG36" s="435"/>
      <c r="AK36" s="411" t="s">
        <v>72</v>
      </c>
      <c r="AL36" s="412"/>
      <c r="AM36" s="412"/>
      <c r="AN36" s="413"/>
    </row>
    <row r="37" spans="1:43" ht="18.75" customHeight="1" thickTop="1" thickBot="1" x14ac:dyDescent="0.45">
      <c r="A37" s="88"/>
      <c r="B37" s="261"/>
      <c r="C37" s="262"/>
      <c r="D37" s="436" t="s">
        <v>91</v>
      </c>
      <c r="E37" s="437"/>
      <c r="F37" s="438" t="s">
        <v>92</v>
      </c>
      <c r="G37" s="439"/>
      <c r="H37" s="439"/>
      <c r="I37" s="439"/>
      <c r="J37" s="438" t="s">
        <v>93</v>
      </c>
      <c r="K37" s="439"/>
      <c r="L37" s="439"/>
      <c r="M37" s="439"/>
      <c r="N37" s="440" t="s">
        <v>94</v>
      </c>
      <c r="O37" s="442" t="s">
        <v>95</v>
      </c>
      <c r="P37" s="443"/>
      <c r="Q37" s="444"/>
      <c r="R37" s="189" t="s">
        <v>96</v>
      </c>
      <c r="U37" s="152"/>
      <c r="V37" s="169"/>
      <c r="W37" s="170"/>
      <c r="X37" s="416"/>
      <c r="Y37" s="416"/>
      <c r="AB37" s="445"/>
      <c r="AC37" s="445"/>
      <c r="AD37" s="445"/>
      <c r="AE37" s="445"/>
      <c r="AF37" s="445"/>
      <c r="AG37" s="445"/>
      <c r="AK37" s="415" t="s">
        <v>75</v>
      </c>
      <c r="AL37" s="416"/>
      <c r="AM37" s="417">
        <v>998</v>
      </c>
      <c r="AN37" s="418"/>
      <c r="AQ37" s="263"/>
    </row>
    <row r="38" spans="1:43" ht="18.75" customHeight="1" thickBot="1" x14ac:dyDescent="0.45">
      <c r="A38" s="88"/>
      <c r="B38" s="463" t="s">
        <v>97</v>
      </c>
      <c r="C38" s="465" t="s">
        <v>98</v>
      </c>
      <c r="D38" s="467" t="s">
        <v>99</v>
      </c>
      <c r="E38" s="469" t="s">
        <v>100</v>
      </c>
      <c r="F38" s="448" t="s">
        <v>101</v>
      </c>
      <c r="G38" s="438" t="s">
        <v>102</v>
      </c>
      <c r="H38" s="439"/>
      <c r="I38" s="446" t="s">
        <v>103</v>
      </c>
      <c r="J38" s="448" t="s">
        <v>101</v>
      </c>
      <c r="K38" s="438" t="s">
        <v>102</v>
      </c>
      <c r="L38" s="439"/>
      <c r="M38" s="446" t="s">
        <v>104</v>
      </c>
      <c r="N38" s="441"/>
      <c r="O38" s="454" t="s">
        <v>105</v>
      </c>
      <c r="P38" s="456" t="s">
        <v>106</v>
      </c>
      <c r="Q38" s="458" t="s">
        <v>107</v>
      </c>
      <c r="R38" s="460" t="s">
        <v>108</v>
      </c>
      <c r="U38" s="152"/>
      <c r="V38" s="169"/>
      <c r="W38" s="170"/>
      <c r="AB38" s="172"/>
      <c r="AC38" s="172"/>
      <c r="AD38" s="172"/>
      <c r="AE38" s="172"/>
      <c r="AF38" s="172"/>
      <c r="AG38" s="172"/>
      <c r="AK38" s="396" t="s">
        <v>78</v>
      </c>
      <c r="AL38" s="397"/>
      <c r="AM38" s="398">
        <v>1062</v>
      </c>
      <c r="AN38" s="399"/>
      <c r="AQ38" s="263"/>
    </row>
    <row r="39" spans="1:43" ht="52.5" customHeight="1" x14ac:dyDescent="0.4">
      <c r="A39" s="88"/>
      <c r="B39" s="464"/>
      <c r="C39" s="466"/>
      <c r="D39" s="468"/>
      <c r="E39" s="470"/>
      <c r="F39" s="449"/>
      <c r="G39" s="264" t="s">
        <v>109</v>
      </c>
      <c r="H39" s="192" t="s">
        <v>110</v>
      </c>
      <c r="I39" s="447"/>
      <c r="J39" s="449"/>
      <c r="K39" s="264" t="s">
        <v>109</v>
      </c>
      <c r="L39" s="192" t="s">
        <v>111</v>
      </c>
      <c r="M39" s="447"/>
      <c r="N39" s="441"/>
      <c r="O39" s="455"/>
      <c r="P39" s="457"/>
      <c r="Q39" s="459"/>
      <c r="R39" s="461"/>
      <c r="U39" s="152"/>
      <c r="V39" s="169"/>
      <c r="X39" s="173"/>
      <c r="Y39" s="73"/>
      <c r="Z39" s="73"/>
      <c r="AA39" s="73"/>
      <c r="AB39" s="478"/>
      <c r="AC39" s="478"/>
      <c r="AD39" s="478"/>
      <c r="AE39" s="479"/>
      <c r="AF39" s="479"/>
      <c r="AG39" s="479"/>
      <c r="AH39" s="75"/>
      <c r="AI39" s="75"/>
      <c r="AK39" s="405" t="s">
        <v>155</v>
      </c>
      <c r="AL39" s="406"/>
      <c r="AM39" s="406"/>
      <c r="AN39" s="406"/>
      <c r="AQ39" s="147"/>
    </row>
    <row r="40" spans="1:43" ht="30" customHeight="1" thickBot="1" x14ac:dyDescent="0.45">
      <c r="A40" s="88"/>
      <c r="B40" s="194" t="s">
        <v>112</v>
      </c>
      <c r="C40" s="194" t="s">
        <v>113</v>
      </c>
      <c r="D40" s="265" t="s">
        <v>114</v>
      </c>
      <c r="E40" s="266" t="s">
        <v>115</v>
      </c>
      <c r="F40" s="265" t="s">
        <v>116</v>
      </c>
      <c r="G40" s="267" t="s">
        <v>117</v>
      </c>
      <c r="H40" s="268" t="s">
        <v>118</v>
      </c>
      <c r="I40" s="269" t="s">
        <v>119</v>
      </c>
      <c r="J40" s="265" t="s">
        <v>120</v>
      </c>
      <c r="K40" s="267" t="s">
        <v>121</v>
      </c>
      <c r="L40" s="270" t="s">
        <v>122</v>
      </c>
      <c r="M40" s="271" t="s">
        <v>123</v>
      </c>
      <c r="N40" s="272" t="s">
        <v>124</v>
      </c>
      <c r="O40" s="273" t="s">
        <v>125</v>
      </c>
      <c r="P40" s="274" t="str">
        <f>I22&amp;"額g/ａ"</f>
        <v>実績額g/ａ</v>
      </c>
      <c r="Q40" s="275" t="s">
        <v>126</v>
      </c>
      <c r="R40" s="462"/>
      <c r="T40" s="276"/>
      <c r="U40" s="175"/>
      <c r="V40" s="176"/>
      <c r="Y40" s="16"/>
      <c r="Z40" s="39"/>
      <c r="AA40" s="17"/>
      <c r="AB40" s="478"/>
      <c r="AC40" s="478"/>
      <c r="AD40" s="478"/>
      <c r="AE40" s="479"/>
      <c r="AF40" s="479"/>
      <c r="AG40" s="479"/>
      <c r="AQ40" s="147"/>
    </row>
    <row r="41" spans="1:43" ht="18.75" customHeight="1" thickTop="1" x14ac:dyDescent="0.4">
      <c r="A41" s="185">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11" t="str">
        <f>IFERROR(P41-O41,"")</f>
        <v/>
      </c>
      <c r="R41" s="222" t="str">
        <f>IF(P41="","",IF(OR(O41&lt;998,P41&lt;MAX(1062,$Q$28)),"最低賃金未満","○"))</f>
        <v/>
      </c>
      <c r="T41" s="277"/>
      <c r="U41" s="175"/>
      <c r="V41" s="176"/>
      <c r="Y41" s="19"/>
      <c r="Z41" s="78"/>
      <c r="AA41" s="20"/>
      <c r="AB41" s="177"/>
      <c r="AC41" s="177"/>
      <c r="AD41" s="177"/>
      <c r="AE41" s="109"/>
      <c r="AF41" s="109"/>
      <c r="AG41" s="109"/>
      <c r="AK41" s="450" t="s">
        <v>84</v>
      </c>
      <c r="AL41" s="452" t="s">
        <v>85</v>
      </c>
      <c r="AM41" s="178"/>
    </row>
    <row r="42" spans="1:43" ht="18.75" customHeight="1" x14ac:dyDescent="0.4">
      <c r="A42" s="185">
        <f t="shared" ref="A42:A100" si="0">A41+1</f>
        <v>2</v>
      </c>
      <c r="B42" s="96"/>
      <c r="C42" s="97"/>
      <c r="D42" s="111" t="str">
        <f t="shared" ref="D42:D100" si="1">IF(C42="04【時給制】",1,"")</f>
        <v/>
      </c>
      <c r="E42" s="98"/>
      <c r="F42" s="99"/>
      <c r="G42" s="100"/>
      <c r="H42" s="134" t="str">
        <f>IFERROR(IF(C42="02【日給制+手当(月額)】",G42/E42*D42,""),"")</f>
        <v/>
      </c>
      <c r="I42" s="135" t="str">
        <f t="shared" ref="I42:I100" si="2">IF(B42="","",F42+IF(E42="",G42,H42))</f>
        <v/>
      </c>
      <c r="J42" s="101"/>
      <c r="K42" s="100"/>
      <c r="L42" s="134" t="str">
        <f t="shared" ref="L42:L100" si="3">IFERROR(IF(C42="02【日給制+手当(月額)】",K42/E42*D42,""),"")</f>
        <v/>
      </c>
      <c r="M42" s="135" t="str">
        <f t="shared" ref="M42:M100" si="4">IF(B42="","",J42+IF(E42="",K42,L42))</f>
        <v/>
      </c>
      <c r="N42" s="138" t="str">
        <f t="shared" ref="N42:N100" si="5">IF(C42="88【退職・異動等】","",IFERROR(M42-I42,""))</f>
        <v/>
      </c>
      <c r="O42" s="139" t="str">
        <f t="shared" ref="O42:O100" si="6">IF(C42="88【退職・異動等】","",IFERROR(I42/D42,""))</f>
        <v/>
      </c>
      <c r="P42" s="140" t="str">
        <f t="shared" ref="P42:P100" si="7">IF(C42="88【退職・異動等】","",IFERROR(M42/D42,""))</f>
        <v/>
      </c>
      <c r="Q42" s="311" t="str">
        <f t="shared" ref="Q42:Q100" si="8">IFERROR(P42-O42,"")</f>
        <v/>
      </c>
      <c r="R42" s="222" t="str">
        <f t="shared" ref="R42:R100" si="9">IF(P42="","",IF(OR(O42&lt;998,P42&lt;MAX(1062,$Q$28)),"最低賃金未満","○"))</f>
        <v/>
      </c>
      <c r="S42" s="71"/>
      <c r="T42" s="278"/>
      <c r="U42" s="152"/>
      <c r="V42" s="176"/>
      <c r="Y42" s="179"/>
      <c r="Z42" s="80"/>
      <c r="AA42" s="81"/>
      <c r="AB42" s="177"/>
      <c r="AC42" s="177"/>
      <c r="AD42" s="177"/>
      <c r="AE42" s="109"/>
      <c r="AF42" s="109"/>
      <c r="AG42" s="109"/>
      <c r="AK42" s="451"/>
      <c r="AL42" s="453"/>
      <c r="AM42" s="180" t="s">
        <v>87</v>
      </c>
    </row>
    <row r="43" spans="1:43" ht="18.75" customHeight="1" x14ac:dyDescent="0.4">
      <c r="A43" s="185">
        <f t="shared" si="0"/>
        <v>3</v>
      </c>
      <c r="B43" s="96"/>
      <c r="C43" s="97"/>
      <c r="D43" s="112" t="str">
        <f t="shared" si="1"/>
        <v/>
      </c>
      <c r="E43" s="98"/>
      <c r="F43" s="99"/>
      <c r="G43" s="100"/>
      <c r="H43" s="134" t="str">
        <f t="shared" ref="H43:H100" si="10">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11" t="str">
        <f t="shared" si="8"/>
        <v/>
      </c>
      <c r="R43" s="222" t="str">
        <f t="shared" si="9"/>
        <v/>
      </c>
      <c r="T43" s="278"/>
      <c r="U43" s="152"/>
      <c r="V43" s="176"/>
      <c r="X43" s="181"/>
      <c r="Y43" s="72"/>
      <c r="AB43" s="177"/>
      <c r="AC43" s="177"/>
      <c r="AD43" s="177"/>
      <c r="AE43" s="109"/>
      <c r="AF43" s="109"/>
      <c r="AG43" s="109"/>
      <c r="AK43" s="451"/>
      <c r="AL43" s="453"/>
      <c r="AM43" s="182"/>
    </row>
    <row r="44" spans="1:43" s="185" customFormat="1" ht="18.75" customHeight="1" x14ac:dyDescent="0.4">
      <c r="A44" s="185">
        <f t="shared" si="0"/>
        <v>4</v>
      </c>
      <c r="B44" s="96"/>
      <c r="C44" s="97"/>
      <c r="D44" s="112" t="str">
        <f t="shared" si="1"/>
        <v/>
      </c>
      <c r="E44" s="98"/>
      <c r="F44" s="99"/>
      <c r="G44" s="100"/>
      <c r="H44" s="134" t="str">
        <f t="shared" si="10"/>
        <v/>
      </c>
      <c r="I44" s="135" t="str">
        <f t="shared" si="2"/>
        <v/>
      </c>
      <c r="J44" s="101"/>
      <c r="K44" s="100"/>
      <c r="L44" s="134" t="str">
        <f t="shared" si="3"/>
        <v/>
      </c>
      <c r="M44" s="135" t="str">
        <f t="shared" si="4"/>
        <v/>
      </c>
      <c r="N44" s="138" t="str">
        <f t="shared" si="5"/>
        <v/>
      </c>
      <c r="O44" s="139" t="str">
        <f t="shared" si="6"/>
        <v/>
      </c>
      <c r="P44" s="140" t="str">
        <f t="shared" si="7"/>
        <v/>
      </c>
      <c r="Q44" s="311" t="str">
        <f t="shared" si="8"/>
        <v/>
      </c>
      <c r="R44" s="222" t="str">
        <f t="shared" si="9"/>
        <v/>
      </c>
      <c r="S44"/>
      <c r="T44" s="279"/>
      <c r="U44" s="183"/>
      <c r="V44" s="184"/>
      <c r="W44"/>
      <c r="X44"/>
      <c r="Y44" s="16"/>
      <c r="Z44" s="39"/>
      <c r="AA44" s="17"/>
      <c r="AB44" s="471"/>
      <c r="AC44" s="471"/>
      <c r="AD44" s="471"/>
      <c r="AE44" s="472"/>
      <c r="AF44" s="472"/>
      <c r="AG44" s="472"/>
      <c r="AH44"/>
      <c r="AI44"/>
      <c r="AJ44"/>
      <c r="AK44" s="300">
        <f>IFERROR(AK62,"")</f>
        <v>1417.4375490196078</v>
      </c>
      <c r="AL44" s="301">
        <f>IFERROR(AL62,"")</f>
        <v>1471.2121148459385</v>
      </c>
      <c r="AM44" s="302">
        <f>IFERROR(AM62,"")</f>
        <v>53.77</v>
      </c>
      <c r="AN44"/>
    </row>
    <row r="45" spans="1:43" s="185" customFormat="1" ht="18.75" customHeight="1" x14ac:dyDescent="0.4">
      <c r="A45" s="185">
        <f t="shared" si="0"/>
        <v>5</v>
      </c>
      <c r="B45" s="96"/>
      <c r="C45" s="97"/>
      <c r="D45" s="112" t="str">
        <f t="shared" si="1"/>
        <v/>
      </c>
      <c r="E45" s="98"/>
      <c r="F45" s="99"/>
      <c r="G45" s="100"/>
      <c r="H45" s="134" t="str">
        <f t="shared" si="10"/>
        <v/>
      </c>
      <c r="I45" s="135" t="str">
        <f t="shared" si="2"/>
        <v/>
      </c>
      <c r="J45" s="101"/>
      <c r="K45" s="100"/>
      <c r="L45" s="134" t="str">
        <f t="shared" si="3"/>
        <v/>
      </c>
      <c r="M45" s="135" t="str">
        <f t="shared" si="4"/>
        <v/>
      </c>
      <c r="N45" s="138" t="str">
        <f t="shared" si="5"/>
        <v/>
      </c>
      <c r="O45" s="139" t="str">
        <f t="shared" si="6"/>
        <v/>
      </c>
      <c r="P45" s="140" t="str">
        <f t="shared" si="7"/>
        <v/>
      </c>
      <c r="Q45" s="311" t="str">
        <f t="shared" si="8"/>
        <v/>
      </c>
      <c r="R45" s="222" t="str">
        <f t="shared" si="9"/>
        <v/>
      </c>
      <c r="T45" s="280"/>
      <c r="U45" s="183"/>
      <c r="V45" s="184"/>
      <c r="W45"/>
      <c r="X45" s="473"/>
      <c r="Y45" s="475"/>
      <c r="Z45" s="476"/>
      <c r="AA45" s="476"/>
      <c r="AB45"/>
      <c r="AC45"/>
      <c r="AD45"/>
      <c r="AE45"/>
      <c r="AJ45"/>
      <c r="AK45"/>
      <c r="AL45"/>
      <c r="AM45"/>
      <c r="AN45"/>
    </row>
    <row r="46" spans="1:43" s="185" customFormat="1" ht="18.75" customHeight="1" thickBot="1" x14ac:dyDescent="0.45">
      <c r="A46" s="185">
        <f t="shared" si="0"/>
        <v>6</v>
      </c>
      <c r="B46" s="96"/>
      <c r="C46" s="97"/>
      <c r="D46" s="112" t="str">
        <f t="shared" si="1"/>
        <v/>
      </c>
      <c r="E46" s="98"/>
      <c r="F46" s="99"/>
      <c r="G46" s="102"/>
      <c r="H46" s="134" t="str">
        <f t="shared" si="10"/>
        <v/>
      </c>
      <c r="I46" s="135" t="str">
        <f t="shared" si="2"/>
        <v/>
      </c>
      <c r="J46" s="101"/>
      <c r="K46" s="102"/>
      <c r="L46" s="134" t="str">
        <f t="shared" si="3"/>
        <v/>
      </c>
      <c r="M46" s="135" t="str">
        <f t="shared" si="4"/>
        <v/>
      </c>
      <c r="N46" s="138" t="str">
        <f t="shared" si="5"/>
        <v/>
      </c>
      <c r="O46" s="139" t="str">
        <f t="shared" si="6"/>
        <v/>
      </c>
      <c r="P46" s="140" t="str">
        <f t="shared" si="7"/>
        <v/>
      </c>
      <c r="Q46" s="311" t="str">
        <f t="shared" si="8"/>
        <v/>
      </c>
      <c r="R46" s="222" t="str">
        <f t="shared" si="9"/>
        <v/>
      </c>
      <c r="T46" s="280"/>
      <c r="U46" s="183"/>
      <c r="V46" s="184"/>
      <c r="W46"/>
      <c r="X46" s="474"/>
      <c r="Y46" s="476"/>
      <c r="Z46" s="477"/>
      <c r="AA46" s="477"/>
      <c r="AB46" s="425"/>
      <c r="AC46" s="425"/>
      <c r="AD46" s="425"/>
      <c r="AE46" s="425"/>
      <c r="AF46" s="426" t="s">
        <v>89</v>
      </c>
      <c r="AG46" s="427"/>
      <c r="AH46" s="427"/>
      <c r="AI46" s="427"/>
      <c r="AJ46" s="186"/>
      <c r="AK46" s="428" t="s">
        <v>90</v>
      </c>
      <c r="AL46" s="428"/>
      <c r="AM46" s="428"/>
      <c r="AN46" s="187"/>
    </row>
    <row r="47" spans="1:43" s="185" customFormat="1" ht="18.75" customHeight="1" thickTop="1" x14ac:dyDescent="0.4">
      <c r="A47" s="185">
        <f t="shared" si="0"/>
        <v>7</v>
      </c>
      <c r="B47" s="96"/>
      <c r="C47" s="97"/>
      <c r="D47" s="112" t="str">
        <f t="shared" si="1"/>
        <v/>
      </c>
      <c r="E47" s="98"/>
      <c r="F47" s="99"/>
      <c r="G47" s="100"/>
      <c r="H47" s="134" t="str">
        <f t="shared" si="10"/>
        <v/>
      </c>
      <c r="I47" s="135" t="str">
        <f t="shared" si="2"/>
        <v/>
      </c>
      <c r="J47" s="101"/>
      <c r="K47" s="100"/>
      <c r="L47" s="134" t="str">
        <f t="shared" si="3"/>
        <v/>
      </c>
      <c r="M47" s="135" t="str">
        <f t="shared" si="4"/>
        <v/>
      </c>
      <c r="N47" s="138" t="str">
        <f t="shared" si="5"/>
        <v/>
      </c>
      <c r="O47" s="139" t="str">
        <f t="shared" si="6"/>
        <v/>
      </c>
      <c r="P47" s="140" t="str">
        <f t="shared" si="7"/>
        <v/>
      </c>
      <c r="Q47" s="311" t="str">
        <f t="shared" si="8"/>
        <v/>
      </c>
      <c r="R47" s="222" t="str">
        <f t="shared" si="9"/>
        <v/>
      </c>
      <c r="T47" s="280"/>
      <c r="U47" s="183"/>
      <c r="V47" s="184"/>
      <c r="W47"/>
      <c r="Y47" s="188" t="s">
        <v>127</v>
      </c>
      <c r="Z47" s="436" t="s">
        <v>91</v>
      </c>
      <c r="AA47" s="437"/>
      <c r="AB47" s="436" t="s">
        <v>128</v>
      </c>
      <c r="AC47" s="437"/>
      <c r="AD47" s="437"/>
      <c r="AE47" s="480"/>
      <c r="AF47" s="436" t="s">
        <v>129</v>
      </c>
      <c r="AG47" s="437"/>
      <c r="AH47" s="437"/>
      <c r="AI47" s="437"/>
      <c r="AJ47" s="440" t="s">
        <v>94</v>
      </c>
      <c r="AK47" s="442" t="s">
        <v>95</v>
      </c>
      <c r="AL47" s="443"/>
      <c r="AM47" s="444"/>
      <c r="AN47" s="190" t="s">
        <v>130</v>
      </c>
    </row>
    <row r="48" spans="1:43" s="185" customFormat="1" ht="18.75" customHeight="1" x14ac:dyDescent="0.4">
      <c r="A48" s="185">
        <f t="shared" si="0"/>
        <v>8</v>
      </c>
      <c r="B48" s="96"/>
      <c r="C48" s="97"/>
      <c r="D48" s="112" t="str">
        <f t="shared" si="1"/>
        <v/>
      </c>
      <c r="E48" s="98"/>
      <c r="F48" s="99"/>
      <c r="G48" s="100"/>
      <c r="H48" s="134" t="str">
        <f t="shared" si="10"/>
        <v/>
      </c>
      <c r="I48" s="135" t="str">
        <f t="shared" si="2"/>
        <v/>
      </c>
      <c r="J48" s="101"/>
      <c r="K48" s="100"/>
      <c r="L48" s="134" t="str">
        <f t="shared" si="3"/>
        <v/>
      </c>
      <c r="M48" s="135" t="str">
        <f t="shared" si="4"/>
        <v/>
      </c>
      <c r="N48" s="138" t="str">
        <f t="shared" si="5"/>
        <v/>
      </c>
      <c r="O48" s="139" t="str">
        <f t="shared" si="6"/>
        <v/>
      </c>
      <c r="P48" s="140" t="str">
        <f t="shared" si="7"/>
        <v/>
      </c>
      <c r="Q48" s="311" t="str">
        <f t="shared" si="8"/>
        <v/>
      </c>
      <c r="R48" s="222" t="str">
        <f t="shared" si="9"/>
        <v/>
      </c>
      <c r="T48" s="280"/>
      <c r="U48" s="191"/>
      <c r="V48" s="184"/>
      <c r="W48"/>
      <c r="X48" s="463" t="s">
        <v>97</v>
      </c>
      <c r="Y48" s="463" t="s">
        <v>131</v>
      </c>
      <c r="Z48" s="446" t="s">
        <v>99</v>
      </c>
      <c r="AA48" s="497" t="s">
        <v>132</v>
      </c>
      <c r="AB48" s="446" t="s">
        <v>133</v>
      </c>
      <c r="AC48" s="481" t="s">
        <v>134</v>
      </c>
      <c r="AD48" s="482"/>
      <c r="AE48" s="446" t="s">
        <v>135</v>
      </c>
      <c r="AF48" s="446" t="s">
        <v>101</v>
      </c>
      <c r="AG48" s="481" t="s">
        <v>134</v>
      </c>
      <c r="AH48" s="482"/>
      <c r="AI48" s="448" t="s">
        <v>136</v>
      </c>
      <c r="AJ48" s="441"/>
      <c r="AK48" s="488" t="s">
        <v>105</v>
      </c>
      <c r="AL48" s="456" t="s">
        <v>106</v>
      </c>
      <c r="AM48" s="490" t="s">
        <v>107</v>
      </c>
      <c r="AN48" s="492" t="s">
        <v>137</v>
      </c>
    </row>
    <row r="49" spans="1:43" s="185" customFormat="1" ht="18.75" customHeight="1" x14ac:dyDescent="0.4">
      <c r="A49" s="185">
        <f t="shared" si="0"/>
        <v>9</v>
      </c>
      <c r="B49" s="96"/>
      <c r="C49" s="97"/>
      <c r="D49" s="112" t="str">
        <f t="shared" si="1"/>
        <v/>
      </c>
      <c r="E49" s="98"/>
      <c r="F49" s="99"/>
      <c r="G49" s="100"/>
      <c r="H49" s="134" t="str">
        <f t="shared" si="10"/>
        <v/>
      </c>
      <c r="I49" s="135" t="str">
        <f t="shared" si="2"/>
        <v/>
      </c>
      <c r="J49" s="101"/>
      <c r="K49" s="100"/>
      <c r="L49" s="134" t="str">
        <f t="shared" si="3"/>
        <v/>
      </c>
      <c r="M49" s="135" t="str">
        <f t="shared" si="4"/>
        <v/>
      </c>
      <c r="N49" s="138" t="str">
        <f t="shared" si="5"/>
        <v/>
      </c>
      <c r="O49" s="139" t="str">
        <f t="shared" si="6"/>
        <v/>
      </c>
      <c r="P49" s="140" t="str">
        <f t="shared" si="7"/>
        <v/>
      </c>
      <c r="Q49" s="311" t="str">
        <f t="shared" si="8"/>
        <v/>
      </c>
      <c r="R49" s="222" t="str">
        <f t="shared" si="9"/>
        <v/>
      </c>
      <c r="T49" s="280"/>
      <c r="U49" s="191"/>
      <c r="V49" s="184"/>
      <c r="W49" s="88"/>
      <c r="X49" s="464"/>
      <c r="Y49" s="464"/>
      <c r="Z49" s="447"/>
      <c r="AA49" s="498"/>
      <c r="AB49" s="447"/>
      <c r="AC49" s="495" t="s">
        <v>138</v>
      </c>
      <c r="AD49" s="469" t="s">
        <v>110</v>
      </c>
      <c r="AE49" s="447"/>
      <c r="AF49" s="447"/>
      <c r="AG49" s="495" t="s">
        <v>138</v>
      </c>
      <c r="AH49" s="469" t="s">
        <v>111</v>
      </c>
      <c r="AI49" s="449"/>
      <c r="AJ49" s="441"/>
      <c r="AK49" s="489"/>
      <c r="AL49" s="457"/>
      <c r="AM49" s="491"/>
      <c r="AN49" s="493"/>
    </row>
    <row r="50" spans="1:43" s="185" customFormat="1" ht="18.75" customHeight="1" x14ac:dyDescent="0.4">
      <c r="A50" s="185">
        <f t="shared" si="0"/>
        <v>10</v>
      </c>
      <c r="B50" s="96"/>
      <c r="C50" s="97"/>
      <c r="D50" s="112" t="str">
        <f t="shared" si="1"/>
        <v/>
      </c>
      <c r="E50" s="98"/>
      <c r="F50" s="99"/>
      <c r="G50" s="100"/>
      <c r="H50" s="134" t="str">
        <f t="shared" si="10"/>
        <v/>
      </c>
      <c r="I50" s="135" t="str">
        <f t="shared" si="2"/>
        <v/>
      </c>
      <c r="J50" s="101"/>
      <c r="K50" s="100"/>
      <c r="L50" s="134" t="str">
        <f t="shared" si="3"/>
        <v/>
      </c>
      <c r="M50" s="135" t="str">
        <f t="shared" si="4"/>
        <v/>
      </c>
      <c r="N50" s="138" t="str">
        <f t="shared" si="5"/>
        <v/>
      </c>
      <c r="O50" s="139" t="str">
        <f t="shared" si="6"/>
        <v/>
      </c>
      <c r="P50" s="140" t="str">
        <f t="shared" si="7"/>
        <v/>
      </c>
      <c r="Q50" s="311" t="str">
        <f t="shared" si="8"/>
        <v/>
      </c>
      <c r="R50" s="222" t="str">
        <f t="shared" si="9"/>
        <v/>
      </c>
      <c r="T50" s="280"/>
      <c r="U50" s="193"/>
      <c r="V50" s="184"/>
      <c r="W50" s="88"/>
      <c r="X50" s="464"/>
      <c r="Y50" s="464"/>
      <c r="Z50" s="447"/>
      <c r="AA50" s="498"/>
      <c r="AB50" s="447"/>
      <c r="AC50" s="496"/>
      <c r="AD50" s="470"/>
      <c r="AE50" s="447"/>
      <c r="AF50" s="447"/>
      <c r="AG50" s="496"/>
      <c r="AH50" s="470"/>
      <c r="AI50" s="449"/>
      <c r="AJ50" s="441"/>
      <c r="AK50" s="489"/>
      <c r="AL50" s="457"/>
      <c r="AM50" s="491"/>
      <c r="AN50" s="493"/>
    </row>
    <row r="51" spans="1:43" s="185" customFormat="1" ht="18.75" customHeight="1" thickBot="1" x14ac:dyDescent="0.45">
      <c r="A51" s="185">
        <f t="shared" si="0"/>
        <v>11</v>
      </c>
      <c r="B51" s="96"/>
      <c r="C51" s="97"/>
      <c r="D51" s="112" t="str">
        <f t="shared" si="1"/>
        <v/>
      </c>
      <c r="E51" s="98"/>
      <c r="F51" s="99"/>
      <c r="G51" s="100"/>
      <c r="H51" s="134" t="str">
        <f t="shared" si="10"/>
        <v/>
      </c>
      <c r="I51" s="135" t="str">
        <f t="shared" si="2"/>
        <v/>
      </c>
      <c r="J51" s="101"/>
      <c r="K51" s="100"/>
      <c r="L51" s="134" t="str">
        <f t="shared" si="3"/>
        <v/>
      </c>
      <c r="M51" s="135" t="str">
        <f t="shared" si="4"/>
        <v/>
      </c>
      <c r="N51" s="138" t="str">
        <f t="shared" si="5"/>
        <v/>
      </c>
      <c r="O51" s="139" t="str">
        <f t="shared" si="6"/>
        <v/>
      </c>
      <c r="P51" s="140" t="str">
        <f t="shared" si="7"/>
        <v/>
      </c>
      <c r="Q51" s="311" t="str">
        <f t="shared" si="8"/>
        <v/>
      </c>
      <c r="R51" s="222" t="str">
        <f t="shared" si="9"/>
        <v/>
      </c>
      <c r="T51" s="280"/>
      <c r="U51" s="193"/>
      <c r="V51" s="184"/>
      <c r="W51" s="88"/>
      <c r="X51" s="194" t="s">
        <v>139</v>
      </c>
      <c r="Y51" s="195" t="s">
        <v>140</v>
      </c>
      <c r="Z51" s="196" t="s">
        <v>114</v>
      </c>
      <c r="AA51" s="197" t="s">
        <v>141</v>
      </c>
      <c r="AB51" s="196" t="s">
        <v>116</v>
      </c>
      <c r="AC51" s="198" t="s">
        <v>117</v>
      </c>
      <c r="AD51" s="199" t="s">
        <v>142</v>
      </c>
      <c r="AE51" s="200" t="s">
        <v>119</v>
      </c>
      <c r="AF51" s="201" t="s">
        <v>120</v>
      </c>
      <c r="AG51" s="202" t="s">
        <v>121</v>
      </c>
      <c r="AH51" s="203" t="s">
        <v>122</v>
      </c>
      <c r="AI51" s="204" t="s">
        <v>123</v>
      </c>
      <c r="AJ51" s="205" t="s">
        <v>124</v>
      </c>
      <c r="AK51" s="206" t="s">
        <v>143</v>
      </c>
      <c r="AL51" s="207" t="s">
        <v>144</v>
      </c>
      <c r="AM51" s="208" t="s">
        <v>126</v>
      </c>
      <c r="AN51" s="494"/>
    </row>
    <row r="52" spans="1:43" s="185" customFormat="1" ht="18.75" customHeight="1" thickTop="1" x14ac:dyDescent="0.4">
      <c r="A52" s="185">
        <f t="shared" si="0"/>
        <v>12</v>
      </c>
      <c r="B52" s="96"/>
      <c r="C52" s="97"/>
      <c r="D52" s="112" t="str">
        <f t="shared" si="1"/>
        <v/>
      </c>
      <c r="E52" s="98"/>
      <c r="F52" s="99"/>
      <c r="G52" s="100"/>
      <c r="H52" s="134" t="str">
        <f t="shared" si="10"/>
        <v/>
      </c>
      <c r="I52" s="135" t="str">
        <f t="shared" si="2"/>
        <v/>
      </c>
      <c r="J52" s="101"/>
      <c r="K52" s="100"/>
      <c r="L52" s="134" t="str">
        <f t="shared" si="3"/>
        <v/>
      </c>
      <c r="M52" s="135" t="str">
        <f t="shared" si="4"/>
        <v/>
      </c>
      <c r="N52" s="138" t="str">
        <f t="shared" si="5"/>
        <v/>
      </c>
      <c r="O52" s="139" t="str">
        <f t="shared" si="6"/>
        <v/>
      </c>
      <c r="P52" s="140" t="str">
        <f t="shared" si="7"/>
        <v/>
      </c>
      <c r="Q52" s="311" t="str">
        <f t="shared" si="8"/>
        <v/>
      </c>
      <c r="R52" s="222" t="str">
        <f t="shared" si="9"/>
        <v/>
      </c>
      <c r="T52" s="280"/>
      <c r="U52" s="193"/>
      <c r="V52" s="184"/>
      <c r="W52" s="185">
        <v>1</v>
      </c>
      <c r="X52" s="209">
        <v>1005</v>
      </c>
      <c r="Y52" s="210" t="s">
        <v>145</v>
      </c>
      <c r="Z52" s="211">
        <v>160</v>
      </c>
      <c r="AA52" s="212"/>
      <c r="AB52" s="213">
        <v>320000</v>
      </c>
      <c r="AC52" s="214">
        <v>15000</v>
      </c>
      <c r="AD52" s="215" t="str">
        <f>IFERROR(IF(Y52="02【日給制+手当(月額)】",(AC52/AA52)*Z52,""),"")</f>
        <v/>
      </c>
      <c r="AE52" s="216">
        <f>IF(X52="","",IF(AA52="",(AB52+AC52),(AB52+AD52)))</f>
        <v>335000</v>
      </c>
      <c r="AF52" s="217">
        <v>330000</v>
      </c>
      <c r="AG52" s="214">
        <v>16000</v>
      </c>
      <c r="AH52" s="215" t="str">
        <f t="shared" ref="AH52:AH61" si="11">IFERROR(IF(Y52="02【日給制+手当(月額)】",(AG52/AA52)*Z52,""),"")</f>
        <v/>
      </c>
      <c r="AI52" s="216">
        <f t="shared" ref="AI52:AI61" si="12">IF(X52="","",IF(AA52="",(AF52+AG52),(AF52+AH52)))</f>
        <v>346000</v>
      </c>
      <c r="AJ52" s="218">
        <f>IFERROR(AI52-AE52,"")</f>
        <v>11000</v>
      </c>
      <c r="AK52" s="219">
        <f>IFERROR(AE52/Z52,"")</f>
        <v>2093.75</v>
      </c>
      <c r="AL52" s="220">
        <f>IFERROR(AI52/Z52,"")</f>
        <v>2162.5</v>
      </c>
      <c r="AM52" s="221">
        <f>IFERROR(AL52-AK52,"")</f>
        <v>68.75</v>
      </c>
      <c r="AN52" s="222" t="str">
        <f>IF(AL52="","",IF(OR(AK52&lt;998,IF($R$28="",AL52&lt;1062,AL52&lt;$R$28)),"最低賃金未満","○"))</f>
        <v>○</v>
      </c>
      <c r="AQ52" s="171"/>
    </row>
    <row r="53" spans="1:43" s="185" customFormat="1" ht="18.75" customHeight="1" x14ac:dyDescent="0.4">
      <c r="A53" s="185">
        <f t="shared" si="0"/>
        <v>13</v>
      </c>
      <c r="B53" s="96"/>
      <c r="C53" s="97"/>
      <c r="D53" s="112" t="str">
        <f t="shared" si="1"/>
        <v/>
      </c>
      <c r="E53" s="98"/>
      <c r="F53" s="99"/>
      <c r="G53" s="100"/>
      <c r="H53" s="134" t="str">
        <f t="shared" si="10"/>
        <v/>
      </c>
      <c r="I53" s="135" t="str">
        <f t="shared" si="2"/>
        <v/>
      </c>
      <c r="J53" s="101"/>
      <c r="K53" s="100"/>
      <c r="L53" s="134" t="str">
        <f t="shared" si="3"/>
        <v/>
      </c>
      <c r="M53" s="135" t="str">
        <f t="shared" si="4"/>
        <v/>
      </c>
      <c r="N53" s="138" t="str">
        <f t="shared" si="5"/>
        <v/>
      </c>
      <c r="O53" s="139" t="str">
        <f t="shared" si="6"/>
        <v/>
      </c>
      <c r="P53" s="140" t="str">
        <f t="shared" si="7"/>
        <v/>
      </c>
      <c r="Q53" s="311" t="str">
        <f t="shared" si="8"/>
        <v/>
      </c>
      <c r="R53" s="222" t="str">
        <f t="shared" si="9"/>
        <v/>
      </c>
      <c r="T53" s="280"/>
      <c r="U53" s="193"/>
      <c r="V53" s="184"/>
      <c r="W53" s="185">
        <f t="shared" ref="W53:W60" si="13">W52+1</f>
        <v>2</v>
      </c>
      <c r="X53" s="223">
        <v>1006</v>
      </c>
      <c r="Y53" s="224" t="s">
        <v>145</v>
      </c>
      <c r="Z53" s="225">
        <v>160</v>
      </c>
      <c r="AA53" s="226"/>
      <c r="AB53" s="227">
        <v>310000</v>
      </c>
      <c r="AC53" s="228">
        <v>10000</v>
      </c>
      <c r="AD53" s="215" t="str">
        <f t="shared" ref="AD53:AD61" si="14">IFERROR(IF(Y53="02【日給制+手当(月額)】",(AC53/AA53)*Z53,""),"")</f>
        <v/>
      </c>
      <c r="AE53" s="216">
        <f t="shared" ref="AE53:AE61" si="15">IF(X53="","",IF(AA53="",(AB53+AC53),(AB53+AD53)))</f>
        <v>320000</v>
      </c>
      <c r="AF53" s="229">
        <v>320000</v>
      </c>
      <c r="AG53" s="228">
        <v>10000</v>
      </c>
      <c r="AH53" s="215" t="str">
        <f t="shared" si="11"/>
        <v/>
      </c>
      <c r="AI53" s="216">
        <f t="shared" si="12"/>
        <v>330000</v>
      </c>
      <c r="AJ53" s="218">
        <f t="shared" ref="AJ53:AJ61" si="16">IFERROR(AI53-AE53,"")</f>
        <v>10000</v>
      </c>
      <c r="AK53" s="219">
        <f>IFERROR(AE53/Z53,"")</f>
        <v>2000</v>
      </c>
      <c r="AL53" s="220">
        <f t="shared" ref="AL53:AL61" si="17">IFERROR(AI53/Z53,"")</f>
        <v>2062.5</v>
      </c>
      <c r="AM53" s="221">
        <f t="shared" ref="AM53:AM61" si="18">IFERROR(AL53-AK53,"")</f>
        <v>62.5</v>
      </c>
      <c r="AN53" s="222" t="str">
        <f t="shared" ref="AN53:AN61" si="19">IF(AL53="","",IF(OR(AK53&lt;998,IF($R$28="",AL53&lt;1062,AL53&lt;$R$28)),"最低賃金未満","○"))</f>
        <v>○</v>
      </c>
      <c r="AQ53" s="172"/>
    </row>
    <row r="54" spans="1:43" s="185" customFormat="1" ht="18.75" customHeight="1" x14ac:dyDescent="0.4">
      <c r="A54" s="185">
        <f t="shared" si="0"/>
        <v>14</v>
      </c>
      <c r="B54" s="96"/>
      <c r="C54" s="97"/>
      <c r="D54" s="112" t="str">
        <f t="shared" si="1"/>
        <v/>
      </c>
      <c r="E54" s="98"/>
      <c r="F54" s="99"/>
      <c r="G54" s="100"/>
      <c r="H54" s="134" t="str">
        <f t="shared" si="10"/>
        <v/>
      </c>
      <c r="I54" s="135" t="str">
        <f t="shared" si="2"/>
        <v/>
      </c>
      <c r="J54" s="101"/>
      <c r="K54" s="100"/>
      <c r="L54" s="134" t="str">
        <f t="shared" si="3"/>
        <v/>
      </c>
      <c r="M54" s="135" t="str">
        <f t="shared" si="4"/>
        <v/>
      </c>
      <c r="N54" s="138" t="str">
        <f t="shared" si="5"/>
        <v/>
      </c>
      <c r="O54" s="139" t="str">
        <f t="shared" si="6"/>
        <v/>
      </c>
      <c r="P54" s="140" t="str">
        <f t="shared" si="7"/>
        <v/>
      </c>
      <c r="Q54" s="311" t="str">
        <f t="shared" si="8"/>
        <v/>
      </c>
      <c r="R54" s="222" t="str">
        <f t="shared" si="9"/>
        <v/>
      </c>
      <c r="T54" s="280"/>
      <c r="U54" s="193"/>
      <c r="V54" s="184"/>
      <c r="W54" s="185">
        <f t="shared" si="13"/>
        <v>3</v>
      </c>
      <c r="X54" s="223">
        <v>1008</v>
      </c>
      <c r="Y54" s="224" t="s">
        <v>145</v>
      </c>
      <c r="Z54" s="225">
        <v>160</v>
      </c>
      <c r="AA54" s="226"/>
      <c r="AB54" s="227">
        <v>280000</v>
      </c>
      <c r="AC54" s="228"/>
      <c r="AD54" s="215" t="str">
        <f t="shared" si="14"/>
        <v/>
      </c>
      <c r="AE54" s="216">
        <f t="shared" si="15"/>
        <v>280000</v>
      </c>
      <c r="AF54" s="229">
        <v>285000</v>
      </c>
      <c r="AG54" s="228"/>
      <c r="AH54" s="215" t="str">
        <f t="shared" si="11"/>
        <v/>
      </c>
      <c r="AI54" s="216">
        <f t="shared" si="12"/>
        <v>285000</v>
      </c>
      <c r="AJ54" s="218">
        <f t="shared" si="16"/>
        <v>5000</v>
      </c>
      <c r="AK54" s="219">
        <f t="shared" ref="AK54:AK61" si="20">IFERROR(AE54/Z54,"")</f>
        <v>1750</v>
      </c>
      <c r="AL54" s="220">
        <f t="shared" si="17"/>
        <v>1781.25</v>
      </c>
      <c r="AM54" s="221">
        <f t="shared" si="18"/>
        <v>31.25</v>
      </c>
      <c r="AN54" s="222" t="str">
        <f t="shared" si="19"/>
        <v>○</v>
      </c>
      <c r="AQ54" s="174"/>
    </row>
    <row r="55" spans="1:43" s="185" customFormat="1" ht="18.75" customHeight="1" x14ac:dyDescent="0.4">
      <c r="A55" s="185">
        <f t="shared" si="0"/>
        <v>15</v>
      </c>
      <c r="B55" s="96"/>
      <c r="C55" s="97"/>
      <c r="D55" s="112" t="str">
        <f t="shared" si="1"/>
        <v/>
      </c>
      <c r="E55" s="98"/>
      <c r="F55" s="99"/>
      <c r="G55" s="100"/>
      <c r="H55" s="134" t="str">
        <f t="shared" si="10"/>
        <v/>
      </c>
      <c r="I55" s="135" t="str">
        <f t="shared" si="2"/>
        <v/>
      </c>
      <c r="J55" s="101"/>
      <c r="K55" s="100"/>
      <c r="L55" s="134" t="str">
        <f t="shared" si="3"/>
        <v/>
      </c>
      <c r="M55" s="135" t="str">
        <f t="shared" si="4"/>
        <v/>
      </c>
      <c r="N55" s="138" t="str">
        <f t="shared" si="5"/>
        <v/>
      </c>
      <c r="O55" s="139" t="str">
        <f t="shared" si="6"/>
        <v/>
      </c>
      <c r="P55" s="140" t="str">
        <f t="shared" si="7"/>
        <v/>
      </c>
      <c r="Q55" s="311" t="str">
        <f t="shared" si="8"/>
        <v/>
      </c>
      <c r="R55" s="222" t="str">
        <f t="shared" si="9"/>
        <v/>
      </c>
      <c r="T55" s="280"/>
      <c r="U55" s="193"/>
      <c r="V55" s="184"/>
      <c r="W55" s="185">
        <f t="shared" si="13"/>
        <v>4</v>
      </c>
      <c r="X55" s="223">
        <v>10010</v>
      </c>
      <c r="Y55" s="224" t="s">
        <v>145</v>
      </c>
      <c r="Z55" s="225">
        <v>160</v>
      </c>
      <c r="AA55" s="226"/>
      <c r="AB55" s="227">
        <v>260000</v>
      </c>
      <c r="AC55" s="228">
        <v>1000</v>
      </c>
      <c r="AD55" s="215" t="str">
        <f t="shared" si="14"/>
        <v/>
      </c>
      <c r="AE55" s="216">
        <f t="shared" si="15"/>
        <v>261000</v>
      </c>
      <c r="AF55" s="229">
        <v>260000</v>
      </c>
      <c r="AG55" s="228">
        <v>5000</v>
      </c>
      <c r="AH55" s="215" t="str">
        <f t="shared" si="11"/>
        <v/>
      </c>
      <c r="AI55" s="216">
        <f t="shared" si="12"/>
        <v>265000</v>
      </c>
      <c r="AJ55" s="218">
        <f t="shared" si="16"/>
        <v>4000</v>
      </c>
      <c r="AK55" s="219">
        <f t="shared" si="20"/>
        <v>1631.25</v>
      </c>
      <c r="AL55" s="220">
        <f t="shared" si="17"/>
        <v>1656.25</v>
      </c>
      <c r="AM55" s="221">
        <f t="shared" si="18"/>
        <v>25</v>
      </c>
      <c r="AN55" s="222" t="str">
        <f t="shared" si="19"/>
        <v>○</v>
      </c>
      <c r="AQ55" s="174"/>
    </row>
    <row r="56" spans="1:43" s="185" customFormat="1" ht="18.75" customHeight="1" x14ac:dyDescent="0.4">
      <c r="A56" s="185">
        <f t="shared" si="0"/>
        <v>16</v>
      </c>
      <c r="B56" s="96"/>
      <c r="C56" s="97"/>
      <c r="D56" s="112" t="str">
        <f t="shared" si="1"/>
        <v/>
      </c>
      <c r="E56" s="98"/>
      <c r="F56" s="99"/>
      <c r="G56" s="102"/>
      <c r="H56" s="134" t="str">
        <f t="shared" si="10"/>
        <v/>
      </c>
      <c r="I56" s="135" t="str">
        <f t="shared" si="2"/>
        <v/>
      </c>
      <c r="J56" s="101"/>
      <c r="K56" s="102"/>
      <c r="L56" s="134" t="str">
        <f t="shared" si="3"/>
        <v/>
      </c>
      <c r="M56" s="135" t="str">
        <f t="shared" si="4"/>
        <v/>
      </c>
      <c r="N56" s="138" t="str">
        <f t="shared" si="5"/>
        <v/>
      </c>
      <c r="O56" s="139" t="str">
        <f t="shared" si="6"/>
        <v/>
      </c>
      <c r="P56" s="140" t="str">
        <f t="shared" si="7"/>
        <v/>
      </c>
      <c r="Q56" s="311" t="str">
        <f t="shared" si="8"/>
        <v/>
      </c>
      <c r="R56" s="222" t="str">
        <f t="shared" si="9"/>
        <v/>
      </c>
      <c r="T56" s="280"/>
      <c r="U56" s="193"/>
      <c r="V56" s="184"/>
      <c r="W56" s="185">
        <f t="shared" si="13"/>
        <v>5</v>
      </c>
      <c r="X56" s="223">
        <v>20015</v>
      </c>
      <c r="Y56" s="224" t="s">
        <v>146</v>
      </c>
      <c r="Z56" s="225">
        <v>8</v>
      </c>
      <c r="AA56" s="230">
        <v>160</v>
      </c>
      <c r="AB56" s="227">
        <v>8000</v>
      </c>
      <c r="AC56" s="228">
        <v>5000</v>
      </c>
      <c r="AD56" s="231">
        <f t="shared" si="14"/>
        <v>250</v>
      </c>
      <c r="AE56" s="216">
        <f t="shared" si="15"/>
        <v>8250</v>
      </c>
      <c r="AF56" s="229">
        <v>8250</v>
      </c>
      <c r="AG56" s="228">
        <v>6000</v>
      </c>
      <c r="AH56" s="231">
        <f t="shared" si="11"/>
        <v>300</v>
      </c>
      <c r="AI56" s="216">
        <f t="shared" si="12"/>
        <v>8550</v>
      </c>
      <c r="AJ56" s="218">
        <f t="shared" si="16"/>
        <v>300</v>
      </c>
      <c r="AK56" s="219">
        <f t="shared" si="20"/>
        <v>1031.25</v>
      </c>
      <c r="AL56" s="220">
        <f t="shared" si="17"/>
        <v>1068.75</v>
      </c>
      <c r="AM56" s="221">
        <f t="shared" si="18"/>
        <v>37.5</v>
      </c>
      <c r="AN56" s="222" t="str">
        <f t="shared" si="19"/>
        <v>○</v>
      </c>
      <c r="AQ56" s="177"/>
    </row>
    <row r="57" spans="1:43" s="185" customFormat="1" ht="18.75" customHeight="1" x14ac:dyDescent="0.4">
      <c r="A57" s="185">
        <f t="shared" si="0"/>
        <v>17</v>
      </c>
      <c r="B57" s="96"/>
      <c r="C57" s="97"/>
      <c r="D57" s="112" t="str">
        <f t="shared" si="1"/>
        <v/>
      </c>
      <c r="E57" s="98"/>
      <c r="F57" s="99"/>
      <c r="G57" s="100"/>
      <c r="H57" s="134" t="str">
        <f t="shared" si="10"/>
        <v/>
      </c>
      <c r="I57" s="135" t="str">
        <f t="shared" si="2"/>
        <v/>
      </c>
      <c r="J57" s="101"/>
      <c r="K57" s="100"/>
      <c r="L57" s="134" t="str">
        <f t="shared" si="3"/>
        <v/>
      </c>
      <c r="M57" s="135" t="str">
        <f t="shared" si="4"/>
        <v/>
      </c>
      <c r="N57" s="138" t="str">
        <f t="shared" si="5"/>
        <v/>
      </c>
      <c r="O57" s="139" t="str">
        <f t="shared" si="6"/>
        <v/>
      </c>
      <c r="P57" s="140" t="str">
        <f t="shared" si="7"/>
        <v/>
      </c>
      <c r="Q57" s="311" t="str">
        <f t="shared" si="8"/>
        <v/>
      </c>
      <c r="R57" s="222" t="str">
        <f t="shared" si="9"/>
        <v/>
      </c>
      <c r="T57" s="280"/>
      <c r="U57" s="193"/>
      <c r="V57" s="184"/>
      <c r="W57" s="185">
        <f t="shared" si="13"/>
        <v>6</v>
      </c>
      <c r="X57" s="223">
        <v>20017</v>
      </c>
      <c r="Y57" s="224" t="s">
        <v>146</v>
      </c>
      <c r="Z57" s="225">
        <v>7</v>
      </c>
      <c r="AA57" s="230">
        <v>140</v>
      </c>
      <c r="AB57" s="227">
        <v>6900</v>
      </c>
      <c r="AC57" s="232">
        <v>2000</v>
      </c>
      <c r="AD57" s="233">
        <f t="shared" si="14"/>
        <v>100</v>
      </c>
      <c r="AE57" s="216">
        <f t="shared" si="15"/>
        <v>7000</v>
      </c>
      <c r="AF57" s="229">
        <v>8000</v>
      </c>
      <c r="AG57" s="232">
        <v>2500</v>
      </c>
      <c r="AH57" s="233">
        <f t="shared" si="11"/>
        <v>125</v>
      </c>
      <c r="AI57" s="216">
        <f t="shared" si="12"/>
        <v>8125</v>
      </c>
      <c r="AJ57" s="218">
        <f t="shared" si="16"/>
        <v>1125</v>
      </c>
      <c r="AK57" s="320">
        <f t="shared" si="20"/>
        <v>1000</v>
      </c>
      <c r="AL57" s="234">
        <f t="shared" si="17"/>
        <v>1160.7142857142858</v>
      </c>
      <c r="AM57" s="221">
        <f t="shared" si="18"/>
        <v>160.71428571428578</v>
      </c>
      <c r="AN57" s="222" t="str">
        <f t="shared" si="19"/>
        <v>○</v>
      </c>
      <c r="AQ57" s="177"/>
    </row>
    <row r="58" spans="1:43" s="185" customFormat="1" ht="18.75" customHeight="1" x14ac:dyDescent="0.4">
      <c r="A58" s="185">
        <f t="shared" si="0"/>
        <v>18</v>
      </c>
      <c r="B58" s="96"/>
      <c r="C58" s="97"/>
      <c r="D58" s="112" t="str">
        <f t="shared" si="1"/>
        <v/>
      </c>
      <c r="E58" s="98"/>
      <c r="F58" s="99"/>
      <c r="G58" s="100"/>
      <c r="H58" s="134" t="str">
        <f t="shared" si="10"/>
        <v/>
      </c>
      <c r="I58" s="135" t="str">
        <f t="shared" si="2"/>
        <v/>
      </c>
      <c r="J58" s="101"/>
      <c r="K58" s="100"/>
      <c r="L58" s="134" t="str">
        <f t="shared" si="3"/>
        <v/>
      </c>
      <c r="M58" s="135" t="str">
        <f t="shared" si="4"/>
        <v/>
      </c>
      <c r="N58" s="138" t="str">
        <f t="shared" si="5"/>
        <v/>
      </c>
      <c r="O58" s="139" t="str">
        <f t="shared" si="6"/>
        <v/>
      </c>
      <c r="P58" s="140" t="str">
        <f t="shared" si="7"/>
        <v/>
      </c>
      <c r="Q58" s="311" t="str">
        <f t="shared" si="8"/>
        <v/>
      </c>
      <c r="R58" s="222" t="str">
        <f t="shared" si="9"/>
        <v/>
      </c>
      <c r="T58" s="280"/>
      <c r="U58" s="193"/>
      <c r="V58" s="184"/>
      <c r="W58" s="185">
        <f t="shared" si="13"/>
        <v>7</v>
      </c>
      <c r="X58" s="223">
        <v>2022</v>
      </c>
      <c r="Y58" s="224" t="s">
        <v>147</v>
      </c>
      <c r="Z58" s="225">
        <v>5</v>
      </c>
      <c r="AA58" s="226"/>
      <c r="AB58" s="227">
        <v>5000</v>
      </c>
      <c r="AC58" s="228"/>
      <c r="AD58" s="215" t="str">
        <f t="shared" si="14"/>
        <v/>
      </c>
      <c r="AE58" s="216">
        <f t="shared" si="15"/>
        <v>5000</v>
      </c>
      <c r="AF58" s="229">
        <v>5200</v>
      </c>
      <c r="AG58" s="228"/>
      <c r="AH58" s="215" t="str">
        <f t="shared" si="11"/>
        <v/>
      </c>
      <c r="AI58" s="216">
        <f t="shared" si="12"/>
        <v>5200</v>
      </c>
      <c r="AJ58" s="218">
        <f t="shared" si="16"/>
        <v>200</v>
      </c>
      <c r="AK58" s="219">
        <f t="shared" si="20"/>
        <v>1000</v>
      </c>
      <c r="AL58" s="220">
        <f t="shared" si="17"/>
        <v>1040</v>
      </c>
      <c r="AM58" s="221">
        <f t="shared" si="18"/>
        <v>40</v>
      </c>
      <c r="AN58" s="222" t="str">
        <f t="shared" si="19"/>
        <v>最低賃金未満</v>
      </c>
      <c r="AQ58" s="177"/>
    </row>
    <row r="59" spans="1:43" s="185" customFormat="1" ht="18.75" customHeight="1" x14ac:dyDescent="0.4">
      <c r="A59" s="185">
        <f t="shared" si="0"/>
        <v>19</v>
      </c>
      <c r="B59" s="96"/>
      <c r="C59" s="97"/>
      <c r="D59" s="112" t="str">
        <f t="shared" si="1"/>
        <v/>
      </c>
      <c r="E59" s="98"/>
      <c r="F59" s="99"/>
      <c r="G59" s="100"/>
      <c r="H59" s="134" t="str">
        <f t="shared" si="10"/>
        <v/>
      </c>
      <c r="I59" s="135" t="str">
        <f t="shared" si="2"/>
        <v/>
      </c>
      <c r="J59" s="101"/>
      <c r="K59" s="100"/>
      <c r="L59" s="134" t="str">
        <f t="shared" si="3"/>
        <v/>
      </c>
      <c r="M59" s="135" t="str">
        <f t="shared" si="4"/>
        <v/>
      </c>
      <c r="N59" s="138" t="str">
        <f t="shared" si="5"/>
        <v/>
      </c>
      <c r="O59" s="139" t="str">
        <f t="shared" si="6"/>
        <v/>
      </c>
      <c r="P59" s="140" t="str">
        <f t="shared" si="7"/>
        <v/>
      </c>
      <c r="Q59" s="311" t="str">
        <f t="shared" si="8"/>
        <v/>
      </c>
      <c r="R59" s="222" t="str">
        <f t="shared" si="9"/>
        <v/>
      </c>
      <c r="T59" s="280"/>
      <c r="U59" s="193"/>
      <c r="V59" s="184"/>
      <c r="W59" s="185">
        <f t="shared" si="13"/>
        <v>8</v>
      </c>
      <c r="X59" s="223" t="s">
        <v>148</v>
      </c>
      <c r="Y59" s="224" t="s">
        <v>149</v>
      </c>
      <c r="Z59" s="225">
        <f t="shared" ref="Z59" si="21">IF(Y59="04【時給制】",1,"")</f>
        <v>1</v>
      </c>
      <c r="AA59" s="226"/>
      <c r="AB59" s="227">
        <v>998</v>
      </c>
      <c r="AC59" s="228"/>
      <c r="AD59" s="215" t="str">
        <f t="shared" si="14"/>
        <v/>
      </c>
      <c r="AE59" s="216">
        <f t="shared" si="15"/>
        <v>998</v>
      </c>
      <c r="AF59" s="229">
        <v>1048</v>
      </c>
      <c r="AG59" s="228"/>
      <c r="AH59" s="215" t="str">
        <f t="shared" si="11"/>
        <v/>
      </c>
      <c r="AI59" s="216">
        <f t="shared" si="12"/>
        <v>1048</v>
      </c>
      <c r="AJ59" s="218">
        <f t="shared" si="16"/>
        <v>50</v>
      </c>
      <c r="AK59" s="219">
        <f t="shared" si="20"/>
        <v>998</v>
      </c>
      <c r="AL59" s="220">
        <f t="shared" si="17"/>
        <v>1048</v>
      </c>
      <c r="AM59" s="221">
        <f t="shared" si="18"/>
        <v>50</v>
      </c>
      <c r="AN59" s="222" t="str">
        <f t="shared" si="19"/>
        <v>最低賃金未満</v>
      </c>
      <c r="AQ59" s="177"/>
    </row>
    <row r="60" spans="1:43" s="185" customFormat="1" ht="18.75" customHeight="1" x14ac:dyDescent="0.4">
      <c r="A60" s="185">
        <f t="shared" si="0"/>
        <v>20</v>
      </c>
      <c r="B60" s="96"/>
      <c r="C60" s="97"/>
      <c r="D60" s="112" t="str">
        <f t="shared" si="1"/>
        <v/>
      </c>
      <c r="E60" s="98"/>
      <c r="F60" s="99"/>
      <c r="G60" s="100"/>
      <c r="H60" s="134" t="str">
        <f t="shared" si="10"/>
        <v/>
      </c>
      <c r="I60" s="135" t="str">
        <f t="shared" si="2"/>
        <v/>
      </c>
      <c r="J60" s="101"/>
      <c r="K60" s="100"/>
      <c r="L60" s="134" t="str">
        <f t="shared" si="3"/>
        <v/>
      </c>
      <c r="M60" s="135" t="str">
        <f t="shared" si="4"/>
        <v/>
      </c>
      <c r="N60" s="138" t="str">
        <f t="shared" si="5"/>
        <v/>
      </c>
      <c r="O60" s="139" t="str">
        <f t="shared" si="6"/>
        <v/>
      </c>
      <c r="P60" s="140" t="str">
        <f t="shared" si="7"/>
        <v/>
      </c>
      <c r="Q60" s="311" t="str">
        <f t="shared" si="8"/>
        <v/>
      </c>
      <c r="R60" s="222" t="str">
        <f t="shared" si="9"/>
        <v/>
      </c>
      <c r="S60" s="280"/>
      <c r="T60" s="280"/>
      <c r="U60" s="193"/>
      <c r="V60" s="184"/>
      <c r="W60" s="185">
        <f t="shared" si="13"/>
        <v>9</v>
      </c>
      <c r="X60" s="223" t="s">
        <v>150</v>
      </c>
      <c r="Y60" s="224" t="s">
        <v>151</v>
      </c>
      <c r="Z60" s="225">
        <v>150</v>
      </c>
      <c r="AA60" s="226"/>
      <c r="AB60" s="227">
        <v>250000</v>
      </c>
      <c r="AC60" s="228"/>
      <c r="AD60" s="215" t="str">
        <f t="shared" si="14"/>
        <v/>
      </c>
      <c r="AE60" s="216">
        <f t="shared" si="15"/>
        <v>250000</v>
      </c>
      <c r="AF60" s="229">
        <v>251000</v>
      </c>
      <c r="AG60" s="228"/>
      <c r="AH60" s="215" t="str">
        <f t="shared" si="11"/>
        <v/>
      </c>
      <c r="AI60" s="216">
        <f t="shared" si="12"/>
        <v>251000</v>
      </c>
      <c r="AJ60" s="218">
        <f t="shared" si="16"/>
        <v>1000</v>
      </c>
      <c r="AK60" s="219">
        <f t="shared" si="20"/>
        <v>1666.6666666666667</v>
      </c>
      <c r="AL60" s="220">
        <f t="shared" si="17"/>
        <v>1673.3333333333333</v>
      </c>
      <c r="AM60" s="221">
        <f t="shared" si="18"/>
        <v>6.6666666666665151</v>
      </c>
      <c r="AN60" s="222" t="str">
        <f t="shared" si="19"/>
        <v>○</v>
      </c>
    </row>
    <row r="61" spans="1:43" s="185" customFormat="1" ht="18.75" customHeight="1" thickBot="1" x14ac:dyDescent="0.45">
      <c r="A61" s="185">
        <f t="shared" si="0"/>
        <v>21</v>
      </c>
      <c r="B61" s="96"/>
      <c r="C61" s="97"/>
      <c r="D61" s="112" t="str">
        <f t="shared" si="1"/>
        <v/>
      </c>
      <c r="E61" s="98"/>
      <c r="F61" s="99"/>
      <c r="G61" s="100"/>
      <c r="H61" s="134" t="str">
        <f t="shared" si="10"/>
        <v/>
      </c>
      <c r="I61" s="135" t="str">
        <f t="shared" si="2"/>
        <v/>
      </c>
      <c r="J61" s="101"/>
      <c r="K61" s="100"/>
      <c r="L61" s="134" t="str">
        <f t="shared" si="3"/>
        <v/>
      </c>
      <c r="M61" s="135" t="str">
        <f t="shared" si="4"/>
        <v/>
      </c>
      <c r="N61" s="138" t="str">
        <f t="shared" si="5"/>
        <v/>
      </c>
      <c r="O61" s="139" t="str">
        <f t="shared" si="6"/>
        <v/>
      </c>
      <c r="P61" s="140" t="str">
        <f t="shared" si="7"/>
        <v/>
      </c>
      <c r="Q61" s="311" t="str">
        <f t="shared" si="8"/>
        <v/>
      </c>
      <c r="R61" s="222" t="str">
        <f t="shared" si="9"/>
        <v/>
      </c>
      <c r="S61" s="280"/>
      <c r="T61" s="280"/>
      <c r="U61" s="193"/>
      <c r="V61" s="184"/>
      <c r="W61" s="185">
        <f>W60+1</f>
        <v>10</v>
      </c>
      <c r="X61" s="235" t="s">
        <v>152</v>
      </c>
      <c r="Y61" s="236" t="s">
        <v>153</v>
      </c>
      <c r="Z61" s="237">
        <v>170</v>
      </c>
      <c r="AA61" s="238"/>
      <c r="AB61" s="239">
        <v>170588</v>
      </c>
      <c r="AC61" s="240"/>
      <c r="AD61" s="241" t="str">
        <f t="shared" si="14"/>
        <v/>
      </c>
      <c r="AE61" s="242">
        <f t="shared" si="15"/>
        <v>170588</v>
      </c>
      <c r="AF61" s="243">
        <v>180000</v>
      </c>
      <c r="AG61" s="240"/>
      <c r="AH61" s="241" t="str">
        <f t="shared" si="11"/>
        <v/>
      </c>
      <c r="AI61" s="242">
        <f t="shared" si="12"/>
        <v>180000</v>
      </c>
      <c r="AJ61" s="244">
        <f t="shared" si="16"/>
        <v>9412</v>
      </c>
      <c r="AK61" s="245">
        <f t="shared" si="20"/>
        <v>1003.4588235294118</v>
      </c>
      <c r="AL61" s="246">
        <f t="shared" si="17"/>
        <v>1058.8235294117646</v>
      </c>
      <c r="AM61" s="247">
        <f t="shared" si="18"/>
        <v>55.364705882352837</v>
      </c>
      <c r="AN61" s="222" t="str">
        <f t="shared" si="19"/>
        <v>最低賃金未満</v>
      </c>
    </row>
    <row r="62" spans="1:43" s="185" customFormat="1" ht="18.75" customHeight="1" thickTop="1" thickBot="1" x14ac:dyDescent="0.45">
      <c r="A62" s="185">
        <f t="shared" si="0"/>
        <v>22</v>
      </c>
      <c r="B62" s="96"/>
      <c r="C62" s="97"/>
      <c r="D62" s="112" t="str">
        <f t="shared" si="1"/>
        <v/>
      </c>
      <c r="E62" s="98"/>
      <c r="F62" s="99"/>
      <c r="G62" s="100"/>
      <c r="H62" s="134" t="str">
        <f t="shared" si="10"/>
        <v/>
      </c>
      <c r="I62" s="135" t="str">
        <f t="shared" si="2"/>
        <v/>
      </c>
      <c r="J62" s="101"/>
      <c r="K62" s="100"/>
      <c r="L62" s="134" t="str">
        <f t="shared" si="3"/>
        <v/>
      </c>
      <c r="M62" s="135" t="str">
        <f t="shared" si="4"/>
        <v/>
      </c>
      <c r="N62" s="138" t="str">
        <f t="shared" si="5"/>
        <v/>
      </c>
      <c r="O62" s="139" t="str">
        <f t="shared" si="6"/>
        <v/>
      </c>
      <c r="P62" s="140" t="str">
        <f t="shared" si="7"/>
        <v/>
      </c>
      <c r="Q62" s="311" t="str">
        <f t="shared" si="8"/>
        <v/>
      </c>
      <c r="R62" s="222" t="str">
        <f t="shared" si="9"/>
        <v/>
      </c>
      <c r="S62" s="280"/>
      <c r="T62" s="280"/>
      <c r="U62" s="193"/>
      <c r="V62" s="184"/>
      <c r="X62" s="248">
        <f>COUNTA(X52:X61)</f>
        <v>10</v>
      </c>
      <c r="Y62" s="249"/>
      <c r="Z62" s="88"/>
      <c r="AA62" s="88"/>
      <c r="AB62" s="88"/>
      <c r="AC62" s="88"/>
      <c r="AD62" s="146"/>
      <c r="AE62" s="250"/>
      <c r="AF62" s="88"/>
      <c r="AG62" s="88"/>
      <c r="AH62" s="146"/>
      <c r="AI62" s="251"/>
      <c r="AJ62" s="248">
        <f>COUNT(AJ52:AJ61)</f>
        <v>10</v>
      </c>
      <c r="AK62" s="303">
        <f>IFERROR(SUM(AK52:AK61)/X62,"")</f>
        <v>1417.4375490196078</v>
      </c>
      <c r="AL62" s="304">
        <f>IFERROR(SUM(AL52:AL61)/X62,"")</f>
        <v>1471.2121148459385</v>
      </c>
      <c r="AM62" s="305">
        <f>IFERROR(ROUNDDOWN(AL62-AK62,2),"")</f>
        <v>53.77</v>
      </c>
      <c r="AN62" s="252"/>
    </row>
    <row r="63" spans="1:43" s="185" customFormat="1" ht="18.75" customHeight="1" thickTop="1" x14ac:dyDescent="0.4">
      <c r="A63" s="185">
        <f t="shared" si="0"/>
        <v>23</v>
      </c>
      <c r="B63" s="96"/>
      <c r="C63" s="97"/>
      <c r="D63" s="112" t="str">
        <f t="shared" si="1"/>
        <v/>
      </c>
      <c r="E63" s="98"/>
      <c r="F63" s="99"/>
      <c r="G63" s="100"/>
      <c r="H63" s="134" t="str">
        <f t="shared" si="10"/>
        <v/>
      </c>
      <c r="I63" s="135" t="str">
        <f t="shared" si="2"/>
        <v/>
      </c>
      <c r="J63" s="101"/>
      <c r="K63" s="100"/>
      <c r="L63" s="134" t="str">
        <f t="shared" si="3"/>
        <v/>
      </c>
      <c r="M63" s="135" t="str">
        <f t="shared" si="4"/>
        <v/>
      </c>
      <c r="N63" s="138" t="str">
        <f t="shared" si="5"/>
        <v/>
      </c>
      <c r="O63" s="139" t="str">
        <f t="shared" si="6"/>
        <v/>
      </c>
      <c r="P63" s="140" t="str">
        <f t="shared" si="7"/>
        <v/>
      </c>
      <c r="Q63" s="311" t="str">
        <f t="shared" si="8"/>
        <v/>
      </c>
      <c r="R63" s="222" t="str">
        <f t="shared" si="9"/>
        <v/>
      </c>
      <c r="S63" s="280"/>
      <c r="T63" s="280"/>
      <c r="U63" s="193"/>
      <c r="V63" s="184"/>
      <c r="X63"/>
      <c r="Y63"/>
      <c r="Z63"/>
      <c r="AA63"/>
      <c r="AB63"/>
      <c r="AC63"/>
      <c r="AD63"/>
      <c r="AE63"/>
      <c r="AF63"/>
      <c r="AG63"/>
      <c r="AH63"/>
      <c r="AI63"/>
      <c r="AJ63"/>
      <c r="AK63"/>
      <c r="AL63"/>
      <c r="AM63"/>
      <c r="AN63"/>
    </row>
    <row r="64" spans="1:43" ht="18.75" customHeight="1" x14ac:dyDescent="0.4">
      <c r="A64" s="185">
        <f t="shared" si="0"/>
        <v>24</v>
      </c>
      <c r="B64" s="96"/>
      <c r="C64" s="97"/>
      <c r="D64" s="112" t="str">
        <f t="shared" si="1"/>
        <v/>
      </c>
      <c r="E64" s="98"/>
      <c r="F64" s="99"/>
      <c r="G64" s="100"/>
      <c r="H64" s="134" t="str">
        <f t="shared" si="10"/>
        <v/>
      </c>
      <c r="I64" s="135" t="str">
        <f t="shared" si="2"/>
        <v/>
      </c>
      <c r="J64" s="101"/>
      <c r="K64" s="100"/>
      <c r="L64" s="134" t="str">
        <f t="shared" si="3"/>
        <v/>
      </c>
      <c r="M64" s="135" t="str">
        <f t="shared" si="4"/>
        <v/>
      </c>
      <c r="N64" s="138" t="str">
        <f t="shared" si="5"/>
        <v/>
      </c>
      <c r="O64" s="139" t="str">
        <f t="shared" si="6"/>
        <v/>
      </c>
      <c r="P64" s="140" t="str">
        <f t="shared" si="7"/>
        <v/>
      </c>
      <c r="Q64" s="311" t="str">
        <f t="shared" si="8"/>
        <v/>
      </c>
      <c r="R64" s="222" t="str">
        <f t="shared" si="9"/>
        <v/>
      </c>
      <c r="S64" s="280"/>
      <c r="T64" s="280"/>
      <c r="U64" s="253"/>
      <c r="V64" s="254"/>
      <c r="W64" s="185"/>
    </row>
    <row r="65" spans="1:30" ht="18.75" customHeight="1" x14ac:dyDescent="0.4">
      <c r="A65" s="185">
        <f t="shared" si="0"/>
        <v>25</v>
      </c>
      <c r="B65" s="96"/>
      <c r="C65" s="97"/>
      <c r="D65" s="112" t="str">
        <f t="shared" si="1"/>
        <v/>
      </c>
      <c r="E65" s="98"/>
      <c r="F65" s="99"/>
      <c r="G65" s="100"/>
      <c r="H65" s="134" t="str">
        <f t="shared" si="10"/>
        <v/>
      </c>
      <c r="I65" s="135" t="str">
        <f t="shared" si="2"/>
        <v/>
      </c>
      <c r="J65" s="101"/>
      <c r="K65" s="100"/>
      <c r="L65" s="134" t="str">
        <f t="shared" si="3"/>
        <v/>
      </c>
      <c r="M65" s="135" t="str">
        <f t="shared" si="4"/>
        <v/>
      </c>
      <c r="N65" s="138" t="str">
        <f t="shared" si="5"/>
        <v/>
      </c>
      <c r="O65" s="139" t="str">
        <f t="shared" si="6"/>
        <v/>
      </c>
      <c r="P65" s="140" t="str">
        <f t="shared" si="7"/>
        <v/>
      </c>
      <c r="Q65" s="311" t="str">
        <f t="shared" si="8"/>
        <v/>
      </c>
      <c r="R65" s="222" t="str">
        <f t="shared" si="9"/>
        <v/>
      </c>
      <c r="S65" s="279"/>
      <c r="T65" s="279"/>
      <c r="U65" s="253"/>
      <c r="V65" s="254"/>
      <c r="W65" s="185"/>
    </row>
    <row r="66" spans="1:30" ht="18.75" customHeight="1" x14ac:dyDescent="0.4">
      <c r="A66" s="185">
        <f t="shared" si="0"/>
        <v>26</v>
      </c>
      <c r="B66" s="96"/>
      <c r="C66" s="97"/>
      <c r="D66" s="112" t="str">
        <f t="shared" si="1"/>
        <v/>
      </c>
      <c r="E66" s="98"/>
      <c r="F66" s="99"/>
      <c r="G66" s="102"/>
      <c r="H66" s="134" t="str">
        <f t="shared" si="10"/>
        <v/>
      </c>
      <c r="I66" s="135" t="str">
        <f t="shared" si="2"/>
        <v/>
      </c>
      <c r="J66" s="101"/>
      <c r="K66" s="102"/>
      <c r="L66" s="134" t="str">
        <f t="shared" si="3"/>
        <v/>
      </c>
      <c r="M66" s="135" t="str">
        <f t="shared" si="4"/>
        <v/>
      </c>
      <c r="N66" s="138" t="str">
        <f t="shared" si="5"/>
        <v/>
      </c>
      <c r="O66" s="139" t="str">
        <f t="shared" si="6"/>
        <v/>
      </c>
      <c r="P66" s="140" t="str">
        <f t="shared" si="7"/>
        <v/>
      </c>
      <c r="Q66" s="311" t="str">
        <f t="shared" si="8"/>
        <v/>
      </c>
      <c r="R66" s="222" t="str">
        <f t="shared" si="9"/>
        <v/>
      </c>
      <c r="S66" s="279"/>
      <c r="T66" s="279"/>
      <c r="U66" s="253"/>
      <c r="V66" s="254"/>
      <c r="W66" s="185"/>
    </row>
    <row r="67" spans="1:30" ht="18.75" customHeight="1" x14ac:dyDescent="0.4">
      <c r="A67" s="185">
        <f t="shared" si="0"/>
        <v>27</v>
      </c>
      <c r="B67" s="96"/>
      <c r="C67" s="97"/>
      <c r="D67" s="112" t="str">
        <f t="shared" si="1"/>
        <v/>
      </c>
      <c r="E67" s="98"/>
      <c r="F67" s="99"/>
      <c r="G67" s="100"/>
      <c r="H67" s="134" t="str">
        <f t="shared" si="10"/>
        <v/>
      </c>
      <c r="I67" s="135" t="str">
        <f t="shared" si="2"/>
        <v/>
      </c>
      <c r="J67" s="101"/>
      <c r="K67" s="100"/>
      <c r="L67" s="134" t="str">
        <f t="shared" si="3"/>
        <v/>
      </c>
      <c r="M67" s="135" t="str">
        <f t="shared" si="4"/>
        <v/>
      </c>
      <c r="N67" s="138" t="str">
        <f t="shared" si="5"/>
        <v/>
      </c>
      <c r="O67" s="139" t="str">
        <f t="shared" si="6"/>
        <v/>
      </c>
      <c r="P67" s="140" t="str">
        <f t="shared" si="7"/>
        <v/>
      </c>
      <c r="Q67" s="311" t="str">
        <f t="shared" si="8"/>
        <v/>
      </c>
      <c r="R67" s="222" t="str">
        <f t="shared" si="9"/>
        <v/>
      </c>
      <c r="S67" s="279"/>
      <c r="T67" s="279"/>
      <c r="U67" s="253"/>
      <c r="V67" s="254"/>
    </row>
    <row r="68" spans="1:30" ht="18.75" customHeight="1" thickBot="1" x14ac:dyDescent="0.45">
      <c r="A68" s="185">
        <f t="shared" si="0"/>
        <v>28</v>
      </c>
      <c r="B68" s="96"/>
      <c r="C68" s="97"/>
      <c r="D68" s="112" t="str">
        <f t="shared" si="1"/>
        <v/>
      </c>
      <c r="E68" s="98"/>
      <c r="F68" s="99"/>
      <c r="G68" s="100"/>
      <c r="H68" s="134" t="str">
        <f t="shared" si="10"/>
        <v/>
      </c>
      <c r="I68" s="135" t="str">
        <f t="shared" si="2"/>
        <v/>
      </c>
      <c r="J68" s="101"/>
      <c r="K68" s="100"/>
      <c r="L68" s="134" t="str">
        <f t="shared" si="3"/>
        <v/>
      </c>
      <c r="M68" s="135" t="str">
        <f t="shared" si="4"/>
        <v/>
      </c>
      <c r="N68" s="138" t="str">
        <f t="shared" si="5"/>
        <v/>
      </c>
      <c r="O68" s="139" t="str">
        <f t="shared" si="6"/>
        <v/>
      </c>
      <c r="P68" s="140" t="str">
        <f t="shared" si="7"/>
        <v/>
      </c>
      <c r="Q68" s="311" t="str">
        <f t="shared" si="8"/>
        <v/>
      </c>
      <c r="R68" s="222" t="str">
        <f t="shared" si="9"/>
        <v/>
      </c>
      <c r="S68" s="279"/>
      <c r="T68" s="279"/>
      <c r="U68" s="253"/>
      <c r="V68" s="254"/>
      <c r="X68" s="166"/>
      <c r="Y68" s="166"/>
      <c r="Z68" s="166"/>
      <c r="AA68" s="166"/>
      <c r="AB68" s="166"/>
      <c r="AC68" s="166"/>
      <c r="AD68" s="166"/>
    </row>
    <row r="69" spans="1:30" ht="18.75" customHeight="1" x14ac:dyDescent="0.4">
      <c r="A69" s="185">
        <f t="shared" si="0"/>
        <v>29</v>
      </c>
      <c r="B69" s="96"/>
      <c r="C69" s="97"/>
      <c r="D69" s="112" t="str">
        <f t="shared" si="1"/>
        <v/>
      </c>
      <c r="E69" s="98"/>
      <c r="F69" s="99"/>
      <c r="G69" s="100"/>
      <c r="H69" s="134" t="str">
        <f t="shared" si="10"/>
        <v/>
      </c>
      <c r="I69" s="135" t="str">
        <f t="shared" si="2"/>
        <v/>
      </c>
      <c r="J69" s="101"/>
      <c r="K69" s="100"/>
      <c r="L69" s="134" t="str">
        <f t="shared" si="3"/>
        <v/>
      </c>
      <c r="M69" s="135" t="str">
        <f t="shared" si="4"/>
        <v/>
      </c>
      <c r="N69" s="138" t="str">
        <f t="shared" si="5"/>
        <v/>
      </c>
      <c r="O69" s="139" t="str">
        <f t="shared" si="6"/>
        <v/>
      </c>
      <c r="P69" s="140" t="str">
        <f t="shared" si="7"/>
        <v/>
      </c>
      <c r="Q69" s="311" t="str">
        <f t="shared" si="8"/>
        <v/>
      </c>
      <c r="R69" s="222" t="str">
        <f t="shared" si="9"/>
        <v/>
      </c>
      <c r="S69" s="279"/>
      <c r="T69" s="279"/>
      <c r="U69" s="253"/>
      <c r="V69" s="254"/>
    </row>
    <row r="70" spans="1:30" ht="18.75" customHeight="1" x14ac:dyDescent="0.4">
      <c r="A70" s="185">
        <f t="shared" si="0"/>
        <v>30</v>
      </c>
      <c r="B70" s="96"/>
      <c r="C70" s="97"/>
      <c r="D70" s="112" t="str">
        <f t="shared" si="1"/>
        <v/>
      </c>
      <c r="E70" s="98"/>
      <c r="F70" s="99"/>
      <c r="G70" s="100"/>
      <c r="H70" s="134" t="str">
        <f t="shared" si="10"/>
        <v/>
      </c>
      <c r="I70" s="135" t="str">
        <f t="shared" si="2"/>
        <v/>
      </c>
      <c r="J70" s="101"/>
      <c r="K70" s="100"/>
      <c r="L70" s="134" t="str">
        <f t="shared" si="3"/>
        <v/>
      </c>
      <c r="M70" s="135" t="str">
        <f t="shared" si="4"/>
        <v/>
      </c>
      <c r="N70" s="138" t="str">
        <f t="shared" si="5"/>
        <v/>
      </c>
      <c r="O70" s="139" t="str">
        <f t="shared" si="6"/>
        <v/>
      </c>
      <c r="P70" s="140" t="str">
        <f t="shared" si="7"/>
        <v/>
      </c>
      <c r="Q70" s="311" t="str">
        <f t="shared" si="8"/>
        <v/>
      </c>
      <c r="R70" s="222" t="str">
        <f t="shared" si="9"/>
        <v/>
      </c>
      <c r="S70" s="279"/>
      <c r="T70" s="279"/>
      <c r="U70" s="253"/>
      <c r="V70" s="254"/>
    </row>
    <row r="71" spans="1:30" ht="18.75" customHeight="1" x14ac:dyDescent="0.4">
      <c r="A71" s="185">
        <f t="shared" si="0"/>
        <v>31</v>
      </c>
      <c r="B71" s="96"/>
      <c r="C71" s="97"/>
      <c r="D71" s="112" t="str">
        <f t="shared" si="1"/>
        <v/>
      </c>
      <c r="E71" s="98"/>
      <c r="F71" s="99"/>
      <c r="G71" s="100"/>
      <c r="H71" s="134" t="str">
        <f t="shared" si="10"/>
        <v/>
      </c>
      <c r="I71" s="135" t="str">
        <f t="shared" si="2"/>
        <v/>
      </c>
      <c r="J71" s="101"/>
      <c r="K71" s="100"/>
      <c r="L71" s="134" t="str">
        <f t="shared" si="3"/>
        <v/>
      </c>
      <c r="M71" s="135" t="str">
        <f t="shared" si="4"/>
        <v/>
      </c>
      <c r="N71" s="138" t="str">
        <f t="shared" si="5"/>
        <v/>
      </c>
      <c r="O71" s="139" t="str">
        <f t="shared" si="6"/>
        <v/>
      </c>
      <c r="P71" s="140" t="str">
        <f t="shared" si="7"/>
        <v/>
      </c>
      <c r="Q71" s="311" t="str">
        <f t="shared" si="8"/>
        <v/>
      </c>
      <c r="R71" s="222" t="str">
        <f t="shared" si="9"/>
        <v/>
      </c>
      <c r="S71" s="279"/>
      <c r="T71" s="279"/>
      <c r="U71" s="253"/>
      <c r="V71" s="254"/>
    </row>
    <row r="72" spans="1:30" ht="18.75" customHeight="1" x14ac:dyDescent="0.4">
      <c r="A72" s="185">
        <f t="shared" si="0"/>
        <v>32</v>
      </c>
      <c r="B72" s="96"/>
      <c r="C72" s="97"/>
      <c r="D72" s="112" t="str">
        <f t="shared" si="1"/>
        <v/>
      </c>
      <c r="E72" s="98"/>
      <c r="F72" s="99"/>
      <c r="G72" s="100"/>
      <c r="H72" s="134" t="str">
        <f t="shared" si="10"/>
        <v/>
      </c>
      <c r="I72" s="135" t="str">
        <f t="shared" si="2"/>
        <v/>
      </c>
      <c r="J72" s="101"/>
      <c r="K72" s="100"/>
      <c r="L72" s="134" t="str">
        <f t="shared" si="3"/>
        <v/>
      </c>
      <c r="M72" s="135" t="str">
        <f t="shared" si="4"/>
        <v/>
      </c>
      <c r="N72" s="138" t="str">
        <f t="shared" si="5"/>
        <v/>
      </c>
      <c r="O72" s="139" t="str">
        <f t="shared" si="6"/>
        <v/>
      </c>
      <c r="P72" s="140" t="str">
        <f t="shared" si="7"/>
        <v/>
      </c>
      <c r="Q72" s="311" t="str">
        <f t="shared" si="8"/>
        <v/>
      </c>
      <c r="R72" s="222" t="str">
        <f t="shared" si="9"/>
        <v/>
      </c>
      <c r="S72" s="279"/>
      <c r="T72" s="279"/>
      <c r="U72" s="253"/>
      <c r="V72" s="254"/>
    </row>
    <row r="73" spans="1:30" ht="18.75" customHeight="1" x14ac:dyDescent="0.4">
      <c r="A73" s="185">
        <f t="shared" si="0"/>
        <v>33</v>
      </c>
      <c r="B73" s="96"/>
      <c r="C73" s="97"/>
      <c r="D73" s="112" t="str">
        <f t="shared" si="1"/>
        <v/>
      </c>
      <c r="E73" s="98"/>
      <c r="F73" s="99"/>
      <c r="G73" s="100"/>
      <c r="H73" s="134" t="str">
        <f t="shared" si="10"/>
        <v/>
      </c>
      <c r="I73" s="135" t="str">
        <f t="shared" si="2"/>
        <v/>
      </c>
      <c r="J73" s="101"/>
      <c r="K73" s="100"/>
      <c r="L73" s="134" t="str">
        <f t="shared" si="3"/>
        <v/>
      </c>
      <c r="M73" s="135" t="str">
        <f t="shared" si="4"/>
        <v/>
      </c>
      <c r="N73" s="138" t="str">
        <f t="shared" si="5"/>
        <v/>
      </c>
      <c r="O73" s="139" t="str">
        <f t="shared" si="6"/>
        <v/>
      </c>
      <c r="P73" s="140" t="str">
        <f t="shared" si="7"/>
        <v/>
      </c>
      <c r="Q73" s="311" t="str">
        <f t="shared" si="8"/>
        <v/>
      </c>
      <c r="R73" s="222" t="str">
        <f t="shared" si="9"/>
        <v/>
      </c>
      <c r="S73" s="279"/>
      <c r="T73" s="279"/>
      <c r="U73" s="253"/>
      <c r="V73" s="254"/>
    </row>
    <row r="74" spans="1:30" ht="18.75" customHeight="1" x14ac:dyDescent="0.4">
      <c r="A74" s="185">
        <f t="shared" si="0"/>
        <v>34</v>
      </c>
      <c r="B74" s="96"/>
      <c r="C74" s="97"/>
      <c r="D74" s="112" t="str">
        <f t="shared" si="1"/>
        <v/>
      </c>
      <c r="E74" s="98"/>
      <c r="F74" s="99"/>
      <c r="G74" s="100"/>
      <c r="H74" s="134" t="str">
        <f t="shared" si="10"/>
        <v/>
      </c>
      <c r="I74" s="135" t="str">
        <f t="shared" si="2"/>
        <v/>
      </c>
      <c r="J74" s="101"/>
      <c r="K74" s="100"/>
      <c r="L74" s="134" t="str">
        <f t="shared" si="3"/>
        <v/>
      </c>
      <c r="M74" s="135" t="str">
        <f t="shared" si="4"/>
        <v/>
      </c>
      <c r="N74" s="138" t="str">
        <f t="shared" si="5"/>
        <v/>
      </c>
      <c r="O74" s="139" t="str">
        <f t="shared" si="6"/>
        <v/>
      </c>
      <c r="P74" s="140" t="str">
        <f t="shared" si="7"/>
        <v/>
      </c>
      <c r="Q74" s="311" t="str">
        <f t="shared" si="8"/>
        <v/>
      </c>
      <c r="R74" s="222" t="str">
        <f t="shared" si="9"/>
        <v/>
      </c>
      <c r="S74" s="279"/>
      <c r="T74" s="279"/>
      <c r="U74" s="255"/>
    </row>
    <row r="75" spans="1:30" ht="18.75" customHeight="1" x14ac:dyDescent="0.4">
      <c r="A75" s="185">
        <f t="shared" si="0"/>
        <v>35</v>
      </c>
      <c r="B75" s="96"/>
      <c r="C75" s="97"/>
      <c r="D75" s="112" t="str">
        <f t="shared" si="1"/>
        <v/>
      </c>
      <c r="E75" s="98"/>
      <c r="F75" s="99"/>
      <c r="G75" s="100"/>
      <c r="H75" s="134" t="str">
        <f t="shared" si="10"/>
        <v/>
      </c>
      <c r="I75" s="135" t="str">
        <f t="shared" si="2"/>
        <v/>
      </c>
      <c r="J75" s="101"/>
      <c r="K75" s="100"/>
      <c r="L75" s="134" t="str">
        <f t="shared" si="3"/>
        <v/>
      </c>
      <c r="M75" s="135" t="str">
        <f t="shared" si="4"/>
        <v/>
      </c>
      <c r="N75" s="138" t="str">
        <f t="shared" si="5"/>
        <v/>
      </c>
      <c r="O75" s="139" t="str">
        <f t="shared" si="6"/>
        <v/>
      </c>
      <c r="P75" s="140" t="str">
        <f t="shared" si="7"/>
        <v/>
      </c>
      <c r="Q75" s="311" t="str">
        <f t="shared" si="8"/>
        <v/>
      </c>
      <c r="R75" s="222" t="str">
        <f t="shared" si="9"/>
        <v/>
      </c>
      <c r="S75" s="279"/>
      <c r="T75" s="279"/>
      <c r="U75" s="255"/>
    </row>
    <row r="76" spans="1:30" ht="18.75" customHeight="1" x14ac:dyDescent="0.4">
      <c r="A76" s="185">
        <f t="shared" si="0"/>
        <v>36</v>
      </c>
      <c r="B76" s="96"/>
      <c r="C76" s="97"/>
      <c r="D76" s="112" t="str">
        <f t="shared" si="1"/>
        <v/>
      </c>
      <c r="E76" s="98"/>
      <c r="F76" s="99"/>
      <c r="G76" s="102"/>
      <c r="H76" s="134" t="str">
        <f t="shared" si="10"/>
        <v/>
      </c>
      <c r="I76" s="135" t="str">
        <f t="shared" si="2"/>
        <v/>
      </c>
      <c r="J76" s="101"/>
      <c r="K76" s="102"/>
      <c r="L76" s="134" t="str">
        <f t="shared" si="3"/>
        <v/>
      </c>
      <c r="M76" s="135" t="str">
        <f t="shared" si="4"/>
        <v/>
      </c>
      <c r="N76" s="138" t="str">
        <f t="shared" si="5"/>
        <v/>
      </c>
      <c r="O76" s="139" t="str">
        <f t="shared" si="6"/>
        <v/>
      </c>
      <c r="P76" s="140" t="str">
        <f t="shared" si="7"/>
        <v/>
      </c>
      <c r="Q76" s="311" t="str">
        <f t="shared" si="8"/>
        <v/>
      </c>
      <c r="R76" s="222" t="str">
        <f t="shared" si="9"/>
        <v/>
      </c>
      <c r="S76" s="279"/>
      <c r="T76" s="279"/>
      <c r="U76" s="255"/>
    </row>
    <row r="77" spans="1:30" ht="18.75" customHeight="1" x14ac:dyDescent="0.4">
      <c r="A77" s="185">
        <f t="shared" si="0"/>
        <v>37</v>
      </c>
      <c r="B77" s="96"/>
      <c r="C77" s="97"/>
      <c r="D77" s="112" t="str">
        <f t="shared" si="1"/>
        <v/>
      </c>
      <c r="E77" s="98"/>
      <c r="F77" s="99"/>
      <c r="G77" s="100"/>
      <c r="H77" s="134" t="str">
        <f t="shared" si="10"/>
        <v/>
      </c>
      <c r="I77" s="135" t="str">
        <f t="shared" si="2"/>
        <v/>
      </c>
      <c r="J77" s="101"/>
      <c r="K77" s="100"/>
      <c r="L77" s="134" t="str">
        <f t="shared" si="3"/>
        <v/>
      </c>
      <c r="M77" s="135" t="str">
        <f t="shared" si="4"/>
        <v/>
      </c>
      <c r="N77" s="138" t="str">
        <f t="shared" si="5"/>
        <v/>
      </c>
      <c r="O77" s="139" t="str">
        <f t="shared" si="6"/>
        <v/>
      </c>
      <c r="P77" s="140" t="str">
        <f t="shared" si="7"/>
        <v/>
      </c>
      <c r="Q77" s="311" t="str">
        <f t="shared" si="8"/>
        <v/>
      </c>
      <c r="R77" s="222" t="str">
        <f t="shared" si="9"/>
        <v/>
      </c>
      <c r="S77" s="279"/>
      <c r="T77" s="279"/>
      <c r="U77" s="255"/>
    </row>
    <row r="78" spans="1:30" ht="18.75" customHeight="1" x14ac:dyDescent="0.4">
      <c r="A78" s="185">
        <f t="shared" si="0"/>
        <v>38</v>
      </c>
      <c r="B78" s="96"/>
      <c r="C78" s="97"/>
      <c r="D78" s="112" t="str">
        <f t="shared" si="1"/>
        <v/>
      </c>
      <c r="E78" s="98"/>
      <c r="F78" s="99"/>
      <c r="G78" s="100"/>
      <c r="H78" s="134" t="str">
        <f t="shared" si="10"/>
        <v/>
      </c>
      <c r="I78" s="135" t="str">
        <f t="shared" si="2"/>
        <v/>
      </c>
      <c r="J78" s="101"/>
      <c r="K78" s="100"/>
      <c r="L78" s="134" t="str">
        <f t="shared" si="3"/>
        <v/>
      </c>
      <c r="M78" s="135" t="str">
        <f t="shared" si="4"/>
        <v/>
      </c>
      <c r="N78" s="138" t="str">
        <f t="shared" si="5"/>
        <v/>
      </c>
      <c r="O78" s="139" t="str">
        <f t="shared" si="6"/>
        <v/>
      </c>
      <c r="P78" s="140" t="str">
        <f t="shared" si="7"/>
        <v/>
      </c>
      <c r="Q78" s="311" t="str">
        <f t="shared" si="8"/>
        <v/>
      </c>
      <c r="R78" s="222" t="str">
        <f t="shared" si="9"/>
        <v/>
      </c>
      <c r="S78" s="279"/>
      <c r="T78" s="279"/>
      <c r="U78" s="255"/>
    </row>
    <row r="79" spans="1:30" ht="18.75" customHeight="1" x14ac:dyDescent="0.4">
      <c r="A79" s="185">
        <f t="shared" si="0"/>
        <v>39</v>
      </c>
      <c r="B79" s="96"/>
      <c r="C79" s="97"/>
      <c r="D79" s="112" t="str">
        <f t="shared" si="1"/>
        <v/>
      </c>
      <c r="E79" s="98"/>
      <c r="F79" s="99"/>
      <c r="G79" s="100"/>
      <c r="H79" s="134" t="str">
        <f t="shared" si="10"/>
        <v/>
      </c>
      <c r="I79" s="135" t="str">
        <f t="shared" si="2"/>
        <v/>
      </c>
      <c r="J79" s="101"/>
      <c r="K79" s="100"/>
      <c r="L79" s="134" t="str">
        <f t="shared" si="3"/>
        <v/>
      </c>
      <c r="M79" s="135" t="str">
        <f t="shared" si="4"/>
        <v/>
      </c>
      <c r="N79" s="138" t="str">
        <f t="shared" si="5"/>
        <v/>
      </c>
      <c r="O79" s="139" t="str">
        <f t="shared" si="6"/>
        <v/>
      </c>
      <c r="P79" s="140" t="str">
        <f t="shared" si="7"/>
        <v/>
      </c>
      <c r="Q79" s="311" t="str">
        <f t="shared" si="8"/>
        <v/>
      </c>
      <c r="R79" s="222" t="str">
        <f t="shared" si="9"/>
        <v/>
      </c>
      <c r="S79" s="279"/>
      <c r="T79" s="279"/>
      <c r="U79" s="255"/>
    </row>
    <row r="80" spans="1:30" ht="18.75" customHeight="1" x14ac:dyDescent="0.4">
      <c r="A80" s="185">
        <f t="shared" si="0"/>
        <v>40</v>
      </c>
      <c r="B80" s="96"/>
      <c r="C80" s="97"/>
      <c r="D80" s="112" t="str">
        <f t="shared" si="1"/>
        <v/>
      </c>
      <c r="E80" s="98"/>
      <c r="F80" s="99"/>
      <c r="G80" s="100"/>
      <c r="H80" s="134" t="str">
        <f t="shared" si="10"/>
        <v/>
      </c>
      <c r="I80" s="135" t="str">
        <f t="shared" si="2"/>
        <v/>
      </c>
      <c r="J80" s="101"/>
      <c r="K80" s="100"/>
      <c r="L80" s="134" t="str">
        <f t="shared" si="3"/>
        <v/>
      </c>
      <c r="M80" s="135" t="str">
        <f t="shared" si="4"/>
        <v/>
      </c>
      <c r="N80" s="138" t="str">
        <f t="shared" si="5"/>
        <v/>
      </c>
      <c r="O80" s="139" t="str">
        <f t="shared" si="6"/>
        <v/>
      </c>
      <c r="P80" s="140" t="str">
        <f t="shared" si="7"/>
        <v/>
      </c>
      <c r="Q80" s="311" t="str">
        <f t="shared" si="8"/>
        <v/>
      </c>
      <c r="R80" s="222" t="str">
        <f t="shared" si="9"/>
        <v/>
      </c>
      <c r="S80" s="279"/>
      <c r="T80" s="279"/>
      <c r="U80" s="255"/>
    </row>
    <row r="81" spans="1:21" ht="18.75" customHeight="1" x14ac:dyDescent="0.4">
      <c r="A81" s="185">
        <f t="shared" si="0"/>
        <v>41</v>
      </c>
      <c r="B81" s="96"/>
      <c r="C81" s="97"/>
      <c r="D81" s="112" t="str">
        <f t="shared" si="1"/>
        <v/>
      </c>
      <c r="E81" s="98"/>
      <c r="F81" s="99"/>
      <c r="G81" s="100"/>
      <c r="H81" s="134" t="str">
        <f t="shared" si="10"/>
        <v/>
      </c>
      <c r="I81" s="135" t="str">
        <f t="shared" si="2"/>
        <v/>
      </c>
      <c r="J81" s="101"/>
      <c r="K81" s="100"/>
      <c r="L81" s="134" t="str">
        <f t="shared" si="3"/>
        <v/>
      </c>
      <c r="M81" s="135" t="str">
        <f t="shared" si="4"/>
        <v/>
      </c>
      <c r="N81" s="138" t="str">
        <f t="shared" si="5"/>
        <v/>
      </c>
      <c r="O81" s="139" t="str">
        <f t="shared" si="6"/>
        <v/>
      </c>
      <c r="P81" s="140" t="str">
        <f t="shared" si="7"/>
        <v/>
      </c>
      <c r="Q81" s="311" t="str">
        <f t="shared" si="8"/>
        <v/>
      </c>
      <c r="R81" s="222" t="str">
        <f t="shared" si="9"/>
        <v/>
      </c>
      <c r="S81" s="279"/>
      <c r="T81" s="279"/>
      <c r="U81" s="255"/>
    </row>
    <row r="82" spans="1:21" ht="18.75" customHeight="1" x14ac:dyDescent="0.4">
      <c r="A82" s="185">
        <f t="shared" si="0"/>
        <v>42</v>
      </c>
      <c r="B82" s="96"/>
      <c r="C82" s="97"/>
      <c r="D82" s="112" t="str">
        <f t="shared" si="1"/>
        <v/>
      </c>
      <c r="E82" s="98"/>
      <c r="F82" s="99"/>
      <c r="G82" s="100"/>
      <c r="H82" s="134" t="str">
        <f t="shared" si="10"/>
        <v/>
      </c>
      <c r="I82" s="135" t="str">
        <f t="shared" si="2"/>
        <v/>
      </c>
      <c r="J82" s="101"/>
      <c r="K82" s="100"/>
      <c r="L82" s="134" t="str">
        <f t="shared" si="3"/>
        <v/>
      </c>
      <c r="M82" s="135" t="str">
        <f t="shared" si="4"/>
        <v/>
      </c>
      <c r="N82" s="138" t="str">
        <f t="shared" si="5"/>
        <v/>
      </c>
      <c r="O82" s="139" t="str">
        <f t="shared" si="6"/>
        <v/>
      </c>
      <c r="P82" s="140" t="str">
        <f t="shared" si="7"/>
        <v/>
      </c>
      <c r="Q82" s="311" t="str">
        <f t="shared" si="8"/>
        <v/>
      </c>
      <c r="R82" s="222" t="str">
        <f t="shared" si="9"/>
        <v/>
      </c>
      <c r="S82" s="279"/>
      <c r="T82" s="279"/>
      <c r="U82" s="255"/>
    </row>
    <row r="83" spans="1:21" ht="18.75" customHeight="1" x14ac:dyDescent="0.4">
      <c r="A83" s="185">
        <f t="shared" si="0"/>
        <v>43</v>
      </c>
      <c r="B83" s="96"/>
      <c r="C83" s="97"/>
      <c r="D83" s="112" t="str">
        <f t="shared" si="1"/>
        <v/>
      </c>
      <c r="E83" s="98"/>
      <c r="F83" s="99"/>
      <c r="G83" s="100"/>
      <c r="H83" s="134" t="str">
        <f t="shared" si="10"/>
        <v/>
      </c>
      <c r="I83" s="135" t="str">
        <f t="shared" si="2"/>
        <v/>
      </c>
      <c r="J83" s="101"/>
      <c r="K83" s="100"/>
      <c r="L83" s="134" t="str">
        <f t="shared" si="3"/>
        <v/>
      </c>
      <c r="M83" s="135" t="str">
        <f t="shared" si="4"/>
        <v/>
      </c>
      <c r="N83" s="138" t="str">
        <f t="shared" si="5"/>
        <v/>
      </c>
      <c r="O83" s="139" t="str">
        <f t="shared" si="6"/>
        <v/>
      </c>
      <c r="P83" s="140" t="str">
        <f t="shared" si="7"/>
        <v/>
      </c>
      <c r="Q83" s="311" t="str">
        <f t="shared" si="8"/>
        <v/>
      </c>
      <c r="R83" s="222" t="str">
        <f t="shared" si="9"/>
        <v/>
      </c>
      <c r="S83" s="279"/>
      <c r="T83" s="279"/>
      <c r="U83" s="255"/>
    </row>
    <row r="84" spans="1:21" ht="18.75" customHeight="1" x14ac:dyDescent="0.4">
      <c r="A84" s="185">
        <f t="shared" si="0"/>
        <v>44</v>
      </c>
      <c r="B84" s="96"/>
      <c r="C84" s="97"/>
      <c r="D84" s="112" t="str">
        <f t="shared" si="1"/>
        <v/>
      </c>
      <c r="E84" s="98"/>
      <c r="F84" s="99"/>
      <c r="G84" s="100"/>
      <c r="H84" s="134" t="str">
        <f t="shared" si="10"/>
        <v/>
      </c>
      <c r="I84" s="135" t="str">
        <f t="shared" si="2"/>
        <v/>
      </c>
      <c r="J84" s="101"/>
      <c r="K84" s="100"/>
      <c r="L84" s="134" t="str">
        <f t="shared" si="3"/>
        <v/>
      </c>
      <c r="M84" s="135" t="str">
        <f t="shared" si="4"/>
        <v/>
      </c>
      <c r="N84" s="138" t="str">
        <f t="shared" si="5"/>
        <v/>
      </c>
      <c r="O84" s="139" t="str">
        <f t="shared" si="6"/>
        <v/>
      </c>
      <c r="P84" s="140" t="str">
        <f t="shared" si="7"/>
        <v/>
      </c>
      <c r="Q84" s="311" t="str">
        <f t="shared" si="8"/>
        <v/>
      </c>
      <c r="R84" s="222" t="str">
        <f t="shared" si="9"/>
        <v/>
      </c>
      <c r="S84" s="279"/>
      <c r="T84" s="279"/>
      <c r="U84" s="255"/>
    </row>
    <row r="85" spans="1:21" ht="18.75" customHeight="1" x14ac:dyDescent="0.4">
      <c r="A85" s="185">
        <f t="shared" si="0"/>
        <v>45</v>
      </c>
      <c r="B85" s="96"/>
      <c r="C85" s="97"/>
      <c r="D85" s="112" t="str">
        <f t="shared" si="1"/>
        <v/>
      </c>
      <c r="E85" s="98"/>
      <c r="F85" s="99"/>
      <c r="G85" s="100"/>
      <c r="H85" s="134" t="str">
        <f t="shared" si="10"/>
        <v/>
      </c>
      <c r="I85" s="135" t="str">
        <f t="shared" si="2"/>
        <v/>
      </c>
      <c r="J85" s="101"/>
      <c r="K85" s="100"/>
      <c r="L85" s="134" t="str">
        <f t="shared" si="3"/>
        <v/>
      </c>
      <c r="M85" s="135" t="str">
        <f t="shared" si="4"/>
        <v/>
      </c>
      <c r="N85" s="138" t="str">
        <f t="shared" si="5"/>
        <v/>
      </c>
      <c r="O85" s="139" t="str">
        <f t="shared" si="6"/>
        <v/>
      </c>
      <c r="P85" s="140" t="str">
        <f t="shared" si="7"/>
        <v/>
      </c>
      <c r="Q85" s="311" t="str">
        <f t="shared" si="8"/>
        <v/>
      </c>
      <c r="R85" s="222" t="str">
        <f t="shared" si="9"/>
        <v/>
      </c>
      <c r="S85" s="279"/>
      <c r="T85" s="279"/>
      <c r="U85" s="255"/>
    </row>
    <row r="86" spans="1:21" ht="18.75" customHeight="1" x14ac:dyDescent="0.4">
      <c r="A86" s="185">
        <f t="shared" si="0"/>
        <v>46</v>
      </c>
      <c r="B86" s="96"/>
      <c r="C86" s="97"/>
      <c r="D86" s="112" t="str">
        <f t="shared" si="1"/>
        <v/>
      </c>
      <c r="E86" s="98"/>
      <c r="F86" s="99"/>
      <c r="G86" s="102"/>
      <c r="H86" s="134" t="str">
        <f t="shared" si="10"/>
        <v/>
      </c>
      <c r="I86" s="135" t="str">
        <f t="shared" si="2"/>
        <v/>
      </c>
      <c r="J86" s="101"/>
      <c r="K86" s="102"/>
      <c r="L86" s="134" t="str">
        <f t="shared" si="3"/>
        <v/>
      </c>
      <c r="M86" s="135" t="str">
        <f t="shared" si="4"/>
        <v/>
      </c>
      <c r="N86" s="138" t="str">
        <f t="shared" si="5"/>
        <v/>
      </c>
      <c r="O86" s="139" t="str">
        <f t="shared" si="6"/>
        <v/>
      </c>
      <c r="P86" s="140" t="str">
        <f t="shared" si="7"/>
        <v/>
      </c>
      <c r="Q86" s="311" t="str">
        <f t="shared" si="8"/>
        <v/>
      </c>
      <c r="R86" s="222" t="str">
        <f t="shared" si="9"/>
        <v/>
      </c>
      <c r="S86" s="279"/>
      <c r="T86" s="279"/>
      <c r="U86" s="255"/>
    </row>
    <row r="87" spans="1:21" ht="18.75" customHeight="1" x14ac:dyDescent="0.4">
      <c r="A87" s="185">
        <f t="shared" si="0"/>
        <v>47</v>
      </c>
      <c r="B87" s="96"/>
      <c r="C87" s="97"/>
      <c r="D87" s="112" t="str">
        <f t="shared" si="1"/>
        <v/>
      </c>
      <c r="E87" s="98"/>
      <c r="F87" s="99"/>
      <c r="G87" s="100"/>
      <c r="H87" s="134" t="str">
        <f t="shared" si="10"/>
        <v/>
      </c>
      <c r="I87" s="135" t="str">
        <f t="shared" si="2"/>
        <v/>
      </c>
      <c r="J87" s="101"/>
      <c r="K87" s="100"/>
      <c r="L87" s="134" t="str">
        <f t="shared" si="3"/>
        <v/>
      </c>
      <c r="M87" s="135" t="str">
        <f t="shared" si="4"/>
        <v/>
      </c>
      <c r="N87" s="138" t="str">
        <f t="shared" si="5"/>
        <v/>
      </c>
      <c r="O87" s="139" t="str">
        <f t="shared" si="6"/>
        <v/>
      </c>
      <c r="P87" s="140" t="str">
        <f t="shared" si="7"/>
        <v/>
      </c>
      <c r="Q87" s="311" t="str">
        <f t="shared" si="8"/>
        <v/>
      </c>
      <c r="R87" s="222" t="str">
        <f t="shared" si="9"/>
        <v/>
      </c>
      <c r="S87" s="279"/>
      <c r="T87" s="279"/>
      <c r="U87" s="255"/>
    </row>
    <row r="88" spans="1:21" ht="18.75" customHeight="1" x14ac:dyDescent="0.4">
      <c r="A88" s="185">
        <f t="shared" si="0"/>
        <v>48</v>
      </c>
      <c r="B88" s="96"/>
      <c r="C88" s="97"/>
      <c r="D88" s="112" t="str">
        <f t="shared" si="1"/>
        <v/>
      </c>
      <c r="E88" s="98"/>
      <c r="F88" s="99"/>
      <c r="G88" s="100"/>
      <c r="H88" s="134" t="str">
        <f t="shared" si="10"/>
        <v/>
      </c>
      <c r="I88" s="135" t="str">
        <f t="shared" si="2"/>
        <v/>
      </c>
      <c r="J88" s="101"/>
      <c r="K88" s="100"/>
      <c r="L88" s="134" t="str">
        <f t="shared" si="3"/>
        <v/>
      </c>
      <c r="M88" s="135" t="str">
        <f t="shared" si="4"/>
        <v/>
      </c>
      <c r="N88" s="138" t="str">
        <f t="shared" si="5"/>
        <v/>
      </c>
      <c r="O88" s="139" t="str">
        <f t="shared" si="6"/>
        <v/>
      </c>
      <c r="P88" s="140" t="str">
        <f t="shared" si="7"/>
        <v/>
      </c>
      <c r="Q88" s="311" t="str">
        <f t="shared" si="8"/>
        <v/>
      </c>
      <c r="R88" s="222" t="str">
        <f t="shared" si="9"/>
        <v/>
      </c>
      <c r="S88" s="279"/>
      <c r="T88" s="279"/>
      <c r="U88" s="255"/>
    </row>
    <row r="89" spans="1:21" ht="18.75" customHeight="1" x14ac:dyDescent="0.4">
      <c r="A89" s="185">
        <f t="shared" si="0"/>
        <v>49</v>
      </c>
      <c r="B89" s="96"/>
      <c r="C89" s="97"/>
      <c r="D89" s="112" t="str">
        <f t="shared" si="1"/>
        <v/>
      </c>
      <c r="E89" s="98"/>
      <c r="F89" s="99"/>
      <c r="G89" s="100"/>
      <c r="H89" s="134" t="str">
        <f t="shared" si="10"/>
        <v/>
      </c>
      <c r="I89" s="135" t="str">
        <f t="shared" si="2"/>
        <v/>
      </c>
      <c r="J89" s="101"/>
      <c r="K89" s="100"/>
      <c r="L89" s="134" t="str">
        <f t="shared" si="3"/>
        <v/>
      </c>
      <c r="M89" s="135" t="str">
        <f t="shared" si="4"/>
        <v/>
      </c>
      <c r="N89" s="138" t="str">
        <f t="shared" si="5"/>
        <v/>
      </c>
      <c r="O89" s="139" t="str">
        <f t="shared" si="6"/>
        <v/>
      </c>
      <c r="P89" s="140" t="str">
        <f t="shared" si="7"/>
        <v/>
      </c>
      <c r="Q89" s="311" t="str">
        <f t="shared" si="8"/>
        <v/>
      </c>
      <c r="R89" s="222" t="str">
        <f t="shared" si="9"/>
        <v/>
      </c>
      <c r="S89" s="279"/>
      <c r="T89" s="279"/>
      <c r="U89" s="255"/>
    </row>
    <row r="90" spans="1:21" ht="18.75" customHeight="1" x14ac:dyDescent="0.4">
      <c r="A90" s="185">
        <f t="shared" si="0"/>
        <v>50</v>
      </c>
      <c r="B90" s="96"/>
      <c r="C90" s="97"/>
      <c r="D90" s="112" t="str">
        <f t="shared" si="1"/>
        <v/>
      </c>
      <c r="E90" s="98"/>
      <c r="F90" s="99"/>
      <c r="G90" s="100"/>
      <c r="H90" s="134" t="str">
        <f t="shared" si="10"/>
        <v/>
      </c>
      <c r="I90" s="135" t="str">
        <f t="shared" si="2"/>
        <v/>
      </c>
      <c r="J90" s="101"/>
      <c r="K90" s="100"/>
      <c r="L90" s="134" t="str">
        <f t="shared" si="3"/>
        <v/>
      </c>
      <c r="M90" s="135" t="str">
        <f t="shared" si="4"/>
        <v/>
      </c>
      <c r="N90" s="138" t="str">
        <f t="shared" si="5"/>
        <v/>
      </c>
      <c r="O90" s="139" t="str">
        <f t="shared" si="6"/>
        <v/>
      </c>
      <c r="P90" s="140" t="str">
        <f t="shared" si="7"/>
        <v/>
      </c>
      <c r="Q90" s="311" t="str">
        <f t="shared" si="8"/>
        <v/>
      </c>
      <c r="R90" s="222" t="str">
        <f t="shared" si="9"/>
        <v/>
      </c>
      <c r="S90" s="279"/>
      <c r="T90" s="279"/>
      <c r="U90" s="255"/>
    </row>
    <row r="91" spans="1:21" ht="18.75" customHeight="1" x14ac:dyDescent="0.4">
      <c r="A91" s="185">
        <f t="shared" si="0"/>
        <v>51</v>
      </c>
      <c r="B91" s="96"/>
      <c r="C91" s="97"/>
      <c r="D91" s="112" t="str">
        <f t="shared" si="1"/>
        <v/>
      </c>
      <c r="E91" s="98"/>
      <c r="F91" s="99"/>
      <c r="G91" s="100"/>
      <c r="H91" s="134" t="str">
        <f t="shared" si="10"/>
        <v/>
      </c>
      <c r="I91" s="135" t="str">
        <f t="shared" si="2"/>
        <v/>
      </c>
      <c r="J91" s="101"/>
      <c r="K91" s="100"/>
      <c r="L91" s="134" t="str">
        <f t="shared" si="3"/>
        <v/>
      </c>
      <c r="M91" s="135" t="str">
        <f t="shared" si="4"/>
        <v/>
      </c>
      <c r="N91" s="138" t="str">
        <f t="shared" si="5"/>
        <v/>
      </c>
      <c r="O91" s="139" t="str">
        <f t="shared" si="6"/>
        <v/>
      </c>
      <c r="P91" s="140" t="str">
        <f t="shared" si="7"/>
        <v/>
      </c>
      <c r="Q91" s="311" t="str">
        <f t="shared" si="8"/>
        <v/>
      </c>
      <c r="R91" s="222" t="str">
        <f t="shared" si="9"/>
        <v/>
      </c>
      <c r="S91" s="279"/>
      <c r="T91" s="279"/>
      <c r="U91" s="255"/>
    </row>
    <row r="92" spans="1:21" ht="18.75" customHeight="1" x14ac:dyDescent="0.4">
      <c r="A92" s="185">
        <f t="shared" si="0"/>
        <v>52</v>
      </c>
      <c r="B92" s="96"/>
      <c r="C92" s="97"/>
      <c r="D92" s="112" t="str">
        <f t="shared" si="1"/>
        <v/>
      </c>
      <c r="E92" s="98"/>
      <c r="F92" s="99"/>
      <c r="G92" s="100"/>
      <c r="H92" s="134" t="str">
        <f t="shared" si="10"/>
        <v/>
      </c>
      <c r="I92" s="135" t="str">
        <f t="shared" si="2"/>
        <v/>
      </c>
      <c r="J92" s="101"/>
      <c r="K92" s="100"/>
      <c r="L92" s="134" t="str">
        <f t="shared" si="3"/>
        <v/>
      </c>
      <c r="M92" s="135" t="str">
        <f t="shared" si="4"/>
        <v/>
      </c>
      <c r="N92" s="138" t="str">
        <f t="shared" si="5"/>
        <v/>
      </c>
      <c r="O92" s="139" t="str">
        <f t="shared" si="6"/>
        <v/>
      </c>
      <c r="P92" s="140" t="str">
        <f t="shared" si="7"/>
        <v/>
      </c>
      <c r="Q92" s="311" t="str">
        <f t="shared" si="8"/>
        <v/>
      </c>
      <c r="R92" s="222" t="str">
        <f t="shared" si="9"/>
        <v/>
      </c>
      <c r="S92" s="279"/>
      <c r="T92" s="279"/>
      <c r="U92" s="255"/>
    </row>
    <row r="93" spans="1:21" ht="18.75" customHeight="1" x14ac:dyDescent="0.4">
      <c r="A93" s="185">
        <f t="shared" si="0"/>
        <v>53</v>
      </c>
      <c r="B93" s="96"/>
      <c r="C93" s="97"/>
      <c r="D93" s="112" t="str">
        <f t="shared" si="1"/>
        <v/>
      </c>
      <c r="E93" s="98"/>
      <c r="F93" s="99"/>
      <c r="G93" s="100"/>
      <c r="H93" s="134" t="str">
        <f t="shared" si="10"/>
        <v/>
      </c>
      <c r="I93" s="135" t="str">
        <f t="shared" si="2"/>
        <v/>
      </c>
      <c r="J93" s="101"/>
      <c r="K93" s="100"/>
      <c r="L93" s="134" t="str">
        <f t="shared" si="3"/>
        <v/>
      </c>
      <c r="M93" s="135" t="str">
        <f t="shared" si="4"/>
        <v/>
      </c>
      <c r="N93" s="138" t="str">
        <f t="shared" si="5"/>
        <v/>
      </c>
      <c r="O93" s="139" t="str">
        <f t="shared" si="6"/>
        <v/>
      </c>
      <c r="P93" s="140" t="str">
        <f t="shared" si="7"/>
        <v/>
      </c>
      <c r="Q93" s="311" t="str">
        <f t="shared" si="8"/>
        <v/>
      </c>
      <c r="R93" s="222" t="str">
        <f t="shared" si="9"/>
        <v/>
      </c>
      <c r="S93" s="279"/>
      <c r="T93" s="279"/>
      <c r="U93" s="255"/>
    </row>
    <row r="94" spans="1:21" ht="18.75" customHeight="1" x14ac:dyDescent="0.4">
      <c r="A94" s="185">
        <f t="shared" si="0"/>
        <v>54</v>
      </c>
      <c r="B94" s="96"/>
      <c r="C94" s="97"/>
      <c r="D94" s="112" t="str">
        <f t="shared" si="1"/>
        <v/>
      </c>
      <c r="E94" s="98"/>
      <c r="F94" s="99"/>
      <c r="G94" s="100"/>
      <c r="H94" s="134" t="str">
        <f t="shared" si="10"/>
        <v/>
      </c>
      <c r="I94" s="135" t="str">
        <f t="shared" si="2"/>
        <v/>
      </c>
      <c r="J94" s="101"/>
      <c r="K94" s="100"/>
      <c r="L94" s="134" t="str">
        <f t="shared" si="3"/>
        <v/>
      </c>
      <c r="M94" s="135" t="str">
        <f t="shared" si="4"/>
        <v/>
      </c>
      <c r="N94" s="138" t="str">
        <f t="shared" si="5"/>
        <v/>
      </c>
      <c r="O94" s="139" t="str">
        <f t="shared" si="6"/>
        <v/>
      </c>
      <c r="P94" s="140" t="str">
        <f t="shared" si="7"/>
        <v/>
      </c>
      <c r="Q94" s="311" t="str">
        <f t="shared" si="8"/>
        <v/>
      </c>
      <c r="R94" s="222" t="str">
        <f t="shared" si="9"/>
        <v/>
      </c>
      <c r="S94" s="279"/>
      <c r="T94" s="279"/>
      <c r="U94" s="255"/>
    </row>
    <row r="95" spans="1:21" ht="18.75" customHeight="1" x14ac:dyDescent="0.4">
      <c r="A95" s="185">
        <f t="shared" si="0"/>
        <v>55</v>
      </c>
      <c r="B95" s="96"/>
      <c r="C95" s="97"/>
      <c r="D95" s="112" t="str">
        <f t="shared" si="1"/>
        <v/>
      </c>
      <c r="E95" s="98"/>
      <c r="F95" s="99"/>
      <c r="G95" s="100"/>
      <c r="H95" s="134" t="str">
        <f t="shared" si="10"/>
        <v/>
      </c>
      <c r="I95" s="135" t="str">
        <f t="shared" si="2"/>
        <v/>
      </c>
      <c r="J95" s="101"/>
      <c r="K95" s="100"/>
      <c r="L95" s="134" t="str">
        <f t="shared" si="3"/>
        <v/>
      </c>
      <c r="M95" s="135" t="str">
        <f t="shared" si="4"/>
        <v/>
      </c>
      <c r="N95" s="138" t="str">
        <f t="shared" si="5"/>
        <v/>
      </c>
      <c r="O95" s="139" t="str">
        <f t="shared" si="6"/>
        <v/>
      </c>
      <c r="P95" s="140" t="str">
        <f t="shared" si="7"/>
        <v/>
      </c>
      <c r="Q95" s="311" t="str">
        <f t="shared" si="8"/>
        <v/>
      </c>
      <c r="R95" s="222" t="str">
        <f t="shared" si="9"/>
        <v/>
      </c>
      <c r="S95" s="295"/>
      <c r="T95" s="295"/>
      <c r="U95" s="255"/>
    </row>
    <row r="96" spans="1:21" ht="18.75" customHeight="1" x14ac:dyDescent="0.4">
      <c r="A96" s="185">
        <f t="shared" si="0"/>
        <v>56</v>
      </c>
      <c r="B96" s="96"/>
      <c r="C96" s="97"/>
      <c r="D96" s="112" t="str">
        <f t="shared" si="1"/>
        <v/>
      </c>
      <c r="E96" s="98"/>
      <c r="F96" s="99"/>
      <c r="G96" s="100"/>
      <c r="H96" s="134" t="str">
        <f t="shared" si="10"/>
        <v/>
      </c>
      <c r="I96" s="135" t="str">
        <f t="shared" si="2"/>
        <v/>
      </c>
      <c r="J96" s="101"/>
      <c r="K96" s="100"/>
      <c r="L96" s="134" t="str">
        <f t="shared" si="3"/>
        <v/>
      </c>
      <c r="M96" s="135" t="str">
        <f t="shared" si="4"/>
        <v/>
      </c>
      <c r="N96" s="138" t="str">
        <f t="shared" si="5"/>
        <v/>
      </c>
      <c r="O96" s="139" t="str">
        <f t="shared" si="6"/>
        <v/>
      </c>
      <c r="P96" s="140" t="str">
        <f t="shared" si="7"/>
        <v/>
      </c>
      <c r="Q96" s="311" t="str">
        <f t="shared" si="8"/>
        <v/>
      </c>
      <c r="R96" s="222" t="str">
        <f t="shared" si="9"/>
        <v/>
      </c>
      <c r="S96" s="279"/>
      <c r="T96" s="279"/>
      <c r="U96" s="255"/>
    </row>
    <row r="97" spans="1:40" ht="18.75" customHeight="1" x14ac:dyDescent="0.4">
      <c r="A97" s="185">
        <f t="shared" si="0"/>
        <v>57</v>
      </c>
      <c r="B97" s="96"/>
      <c r="C97" s="97"/>
      <c r="D97" s="112" t="str">
        <f t="shared" si="1"/>
        <v/>
      </c>
      <c r="E97" s="98"/>
      <c r="F97" s="99"/>
      <c r="G97" s="100"/>
      <c r="H97" s="134" t="str">
        <f t="shared" si="10"/>
        <v/>
      </c>
      <c r="I97" s="135" t="str">
        <f t="shared" si="2"/>
        <v/>
      </c>
      <c r="J97" s="101"/>
      <c r="K97" s="100"/>
      <c r="L97" s="134" t="str">
        <f t="shared" si="3"/>
        <v/>
      </c>
      <c r="M97" s="135" t="str">
        <f t="shared" si="4"/>
        <v/>
      </c>
      <c r="N97" s="138" t="str">
        <f t="shared" si="5"/>
        <v/>
      </c>
      <c r="O97" s="139" t="str">
        <f t="shared" si="6"/>
        <v/>
      </c>
      <c r="P97" s="140" t="str">
        <f t="shared" si="7"/>
        <v/>
      </c>
      <c r="Q97" s="311" t="str">
        <f t="shared" si="8"/>
        <v/>
      </c>
      <c r="R97" s="222" t="str">
        <f t="shared" si="9"/>
        <v/>
      </c>
      <c r="S97" s="255"/>
      <c r="T97" s="255"/>
      <c r="U97" s="255"/>
    </row>
    <row r="98" spans="1:40" ht="18.75" customHeight="1" x14ac:dyDescent="0.4">
      <c r="A98" s="185">
        <f t="shared" si="0"/>
        <v>58</v>
      </c>
      <c r="B98" s="96"/>
      <c r="C98" s="97"/>
      <c r="D98" s="112" t="str">
        <f t="shared" si="1"/>
        <v/>
      </c>
      <c r="E98" s="98"/>
      <c r="F98" s="99"/>
      <c r="G98" s="100"/>
      <c r="H98" s="134" t="str">
        <f t="shared" si="10"/>
        <v/>
      </c>
      <c r="I98" s="135" t="str">
        <f t="shared" si="2"/>
        <v/>
      </c>
      <c r="J98" s="101"/>
      <c r="K98" s="100"/>
      <c r="L98" s="134" t="str">
        <f t="shared" si="3"/>
        <v/>
      </c>
      <c r="M98" s="135" t="str">
        <f t="shared" si="4"/>
        <v/>
      </c>
      <c r="N98" s="138" t="str">
        <f t="shared" si="5"/>
        <v/>
      </c>
      <c r="O98" s="139" t="str">
        <f t="shared" si="6"/>
        <v/>
      </c>
      <c r="P98" s="140" t="str">
        <f t="shared" si="7"/>
        <v/>
      </c>
      <c r="Q98" s="311" t="str">
        <f t="shared" si="8"/>
        <v/>
      </c>
      <c r="R98" s="222" t="str">
        <f t="shared" si="9"/>
        <v/>
      </c>
      <c r="S98" s="255"/>
      <c r="T98" s="255"/>
      <c r="U98" s="255"/>
    </row>
    <row r="99" spans="1:40" ht="18.75" customHeight="1" x14ac:dyDescent="0.4">
      <c r="A99" s="185">
        <f t="shared" si="0"/>
        <v>59</v>
      </c>
      <c r="B99" s="96"/>
      <c r="C99" s="97"/>
      <c r="D99" s="112" t="str">
        <f t="shared" si="1"/>
        <v/>
      </c>
      <c r="E99" s="98"/>
      <c r="F99" s="99"/>
      <c r="G99" s="100"/>
      <c r="H99" s="134" t="str">
        <f t="shared" si="10"/>
        <v/>
      </c>
      <c r="I99" s="135" t="str">
        <f t="shared" si="2"/>
        <v/>
      </c>
      <c r="J99" s="101"/>
      <c r="K99" s="100"/>
      <c r="L99" s="134" t="str">
        <f t="shared" si="3"/>
        <v/>
      </c>
      <c r="M99" s="135" t="str">
        <f t="shared" si="4"/>
        <v/>
      </c>
      <c r="N99" s="138" t="str">
        <f t="shared" si="5"/>
        <v/>
      </c>
      <c r="O99" s="139" t="str">
        <f t="shared" si="6"/>
        <v/>
      </c>
      <c r="P99" s="140" t="str">
        <f t="shared" si="7"/>
        <v/>
      </c>
      <c r="Q99" s="311" t="str">
        <f t="shared" si="8"/>
        <v/>
      </c>
      <c r="R99" s="222" t="str">
        <f t="shared" si="9"/>
        <v/>
      </c>
      <c r="S99" s="255"/>
      <c r="T99" s="255"/>
      <c r="U99" s="255"/>
    </row>
    <row r="100" spans="1:40" ht="18.75" customHeight="1" thickBot="1" x14ac:dyDescent="0.45">
      <c r="A100" s="185">
        <f t="shared" si="0"/>
        <v>60</v>
      </c>
      <c r="B100" s="103"/>
      <c r="C100" s="104"/>
      <c r="D100" s="112" t="str">
        <f t="shared" si="1"/>
        <v/>
      </c>
      <c r="E100" s="105"/>
      <c r="F100" s="106"/>
      <c r="G100" s="107"/>
      <c r="H100" s="136" t="str">
        <f t="shared" si="10"/>
        <v/>
      </c>
      <c r="I100" s="137" t="str">
        <f t="shared" si="2"/>
        <v/>
      </c>
      <c r="J100" s="108"/>
      <c r="K100" s="107"/>
      <c r="L100" s="134" t="str">
        <f t="shared" si="3"/>
        <v/>
      </c>
      <c r="M100" s="141" t="str">
        <f t="shared" si="4"/>
        <v/>
      </c>
      <c r="N100" s="142" t="str">
        <f t="shared" si="5"/>
        <v/>
      </c>
      <c r="O100" s="143" t="str">
        <f t="shared" si="6"/>
        <v/>
      </c>
      <c r="P100" s="144" t="str">
        <f t="shared" si="7"/>
        <v/>
      </c>
      <c r="Q100" s="312" t="str">
        <f t="shared" si="8"/>
        <v/>
      </c>
      <c r="R100" s="222" t="str">
        <f t="shared" si="9"/>
        <v/>
      </c>
      <c r="S100" s="255"/>
      <c r="T100" s="255"/>
      <c r="U100" s="255"/>
    </row>
    <row r="101" spans="1:40" ht="20.25" thickTop="1" thickBot="1" x14ac:dyDescent="0.45">
      <c r="A101" s="255"/>
      <c r="B101" s="281">
        <f>COUNTA(B41:B100)</f>
        <v>0</v>
      </c>
      <c r="C101" s="282"/>
      <c r="D101" s="283"/>
      <c r="E101" s="283"/>
      <c r="F101" s="283"/>
      <c r="G101" s="284"/>
      <c r="H101" s="285"/>
      <c r="I101" s="483"/>
      <c r="J101" s="483"/>
      <c r="K101" s="283"/>
      <c r="L101" s="88"/>
      <c r="M101" s="313"/>
      <c r="N101" s="145">
        <f>COUNT(N41:N100)</f>
        <v>0</v>
      </c>
      <c r="O101" s="306" t="str">
        <f>IFERROR(SUM(O41:O100)/COUNT(O41:O100),"")</f>
        <v/>
      </c>
      <c r="P101" s="307" t="str">
        <f>IFERROR(SUM(P41:P100)/COUNT(P41:P100),"")</f>
        <v/>
      </c>
      <c r="Q101" s="305" t="str">
        <f>IFERROR(ROUNDDOWN(P101-O101,2),"")</f>
        <v/>
      </c>
      <c r="R101" s="314"/>
      <c r="S101" s="255"/>
      <c r="T101" s="255"/>
      <c r="U101" s="255"/>
    </row>
    <row r="102" spans="1:40" ht="19.5" thickTop="1" x14ac:dyDescent="0.4">
      <c r="A102" s="255"/>
      <c r="B102" s="88"/>
      <c r="C102" s="286"/>
      <c r="D102" s="88"/>
      <c r="E102" s="88"/>
      <c r="F102" s="88"/>
      <c r="G102" s="88"/>
      <c r="H102" s="88"/>
      <c r="I102" s="88"/>
      <c r="J102" s="88"/>
      <c r="K102" s="88"/>
      <c r="L102" s="88"/>
      <c r="M102" s="88"/>
      <c r="N102" s="146"/>
      <c r="O102" s="484" t="s">
        <v>84</v>
      </c>
      <c r="P102" s="486" t="s">
        <v>85</v>
      </c>
      <c r="Q102" s="315"/>
      <c r="R102" s="279"/>
      <c r="S102" s="255"/>
      <c r="T102" s="255"/>
      <c r="U102" s="255"/>
    </row>
    <row r="103" spans="1:40" x14ac:dyDescent="0.4">
      <c r="A103" s="255"/>
      <c r="B103" s="88"/>
      <c r="C103" s="287" t="s">
        <v>154</v>
      </c>
      <c r="D103" s="88"/>
      <c r="E103" s="88"/>
      <c r="F103" s="88"/>
      <c r="G103" s="88"/>
      <c r="H103" s="88"/>
      <c r="I103" s="88"/>
      <c r="J103" s="88"/>
      <c r="K103" s="88"/>
      <c r="L103" s="88"/>
      <c r="M103" s="88"/>
      <c r="N103" s="146"/>
      <c r="O103" s="484"/>
      <c r="P103" s="486"/>
      <c r="Q103" s="316" t="s">
        <v>87</v>
      </c>
      <c r="R103" s="279"/>
      <c r="S103" s="255"/>
      <c r="T103" s="255"/>
      <c r="U103" s="255"/>
    </row>
    <row r="104" spans="1:40" x14ac:dyDescent="0.4">
      <c r="A104" s="255"/>
      <c r="B104" s="88"/>
      <c r="C104" s="287"/>
      <c r="D104" s="88"/>
      <c r="E104" s="88"/>
      <c r="F104" s="88"/>
      <c r="G104" s="88"/>
      <c r="H104" s="88"/>
      <c r="I104" s="88"/>
      <c r="J104" s="88"/>
      <c r="K104" s="88"/>
      <c r="L104" s="88"/>
      <c r="M104" s="88"/>
      <c r="N104" s="146"/>
      <c r="O104" s="485"/>
      <c r="P104" s="487"/>
      <c r="Q104" s="316"/>
      <c r="R104" s="279"/>
      <c r="S104" s="255"/>
      <c r="T104" s="255"/>
      <c r="U104" s="255"/>
      <c r="AN104" s="71"/>
    </row>
    <row r="105" spans="1:40" s="71" customFormat="1" ht="19.5" thickBot="1" x14ac:dyDescent="0.45">
      <c r="A105" s="255"/>
      <c r="B105"/>
      <c r="C105"/>
      <c r="D105"/>
      <c r="E105"/>
      <c r="F105"/>
      <c r="G105"/>
      <c r="H105"/>
      <c r="I105"/>
      <c r="J105"/>
      <c r="K105"/>
      <c r="L105"/>
      <c r="M105"/>
      <c r="N105"/>
      <c r="O105" s="317" t="str">
        <f>IFERROR(AVERAGE(O41:O100),"")</f>
        <v/>
      </c>
      <c r="P105" s="318" t="str">
        <f>IFERROR(AVERAGE(P41:P100),"")</f>
        <v/>
      </c>
      <c r="Q105" s="319" t="str">
        <f>IFERROR(ROUNDDOWN(P105-O105,2),"")</f>
        <v/>
      </c>
      <c r="R105" s="279"/>
      <c r="S105" s="255"/>
      <c r="T105" s="255"/>
      <c r="U105" s="255"/>
      <c r="V105"/>
      <c r="W105"/>
      <c r="X105"/>
      <c r="Y105"/>
      <c r="Z105"/>
      <c r="AA105"/>
      <c r="AB105"/>
      <c r="AC105"/>
      <c r="AD105"/>
      <c r="AE105"/>
      <c r="AF105"/>
      <c r="AG105"/>
      <c r="AH105"/>
      <c r="AI105"/>
      <c r="AJ105"/>
      <c r="AK105"/>
      <c r="AL105"/>
      <c r="AM105"/>
      <c r="AN105"/>
    </row>
    <row r="106" spans="1:40" x14ac:dyDescent="0.4">
      <c r="A106" s="255"/>
      <c r="B106" s="285"/>
      <c r="C106" s="288"/>
      <c r="D106" s="289"/>
      <c r="E106" s="290"/>
      <c r="F106" s="290"/>
      <c r="G106" s="291"/>
      <c r="H106" s="291"/>
      <c r="I106" s="292"/>
      <c r="J106" s="290"/>
      <c r="K106" s="291"/>
      <c r="L106" s="291"/>
      <c r="M106" s="292"/>
      <c r="N106" s="291"/>
      <c r="O106" s="293"/>
      <c r="P106" s="294"/>
      <c r="Q106" s="294"/>
      <c r="R106" s="279"/>
      <c r="S106" s="255"/>
      <c r="T106" s="255"/>
      <c r="U106" s="255"/>
    </row>
    <row r="107" spans="1:40" x14ac:dyDescent="0.4">
      <c r="A107" s="255"/>
      <c r="B107" s="285"/>
      <c r="C107" s="288"/>
      <c r="D107" s="289"/>
      <c r="E107" s="290"/>
      <c r="F107" s="290"/>
      <c r="G107" s="291"/>
      <c r="H107" s="291"/>
      <c r="I107" s="292"/>
      <c r="J107" s="290"/>
      <c r="K107" s="291"/>
      <c r="L107" s="291"/>
      <c r="M107" s="292"/>
      <c r="N107" s="291"/>
      <c r="O107" s="293"/>
      <c r="P107" s="294"/>
      <c r="Q107" s="294"/>
      <c r="R107" s="279"/>
      <c r="S107" s="255"/>
      <c r="T107" s="255"/>
      <c r="U107" s="256"/>
    </row>
    <row r="108" spans="1:40" x14ac:dyDescent="0.4">
      <c r="A108" s="256"/>
      <c r="B108" s="285"/>
      <c r="C108" s="288"/>
      <c r="D108" s="289"/>
      <c r="E108" s="290"/>
      <c r="F108" s="290"/>
      <c r="G108" s="291"/>
      <c r="H108" s="291"/>
      <c r="I108" s="292"/>
      <c r="J108" s="290"/>
      <c r="K108" s="291"/>
      <c r="L108" s="291"/>
      <c r="M108" s="292"/>
      <c r="N108" s="291"/>
      <c r="O108" s="293"/>
      <c r="P108" s="294"/>
      <c r="Q108" s="294"/>
      <c r="R108" s="279"/>
      <c r="S108" s="255"/>
      <c r="T108" s="255"/>
      <c r="U108" s="257"/>
    </row>
    <row r="109" spans="1:40" x14ac:dyDescent="0.4">
      <c r="A109" s="257"/>
      <c r="B109" s="285"/>
      <c r="C109" s="288"/>
      <c r="D109" s="289"/>
      <c r="E109" s="290"/>
      <c r="F109" s="290"/>
      <c r="G109" s="291"/>
      <c r="H109" s="291"/>
      <c r="I109" s="292"/>
      <c r="J109" s="290"/>
      <c r="K109" s="291"/>
      <c r="L109" s="291"/>
      <c r="M109" s="292"/>
      <c r="N109" s="291"/>
      <c r="O109" s="293"/>
      <c r="P109" s="294"/>
      <c r="Q109" s="294"/>
      <c r="R109" s="279"/>
      <c r="S109" s="255"/>
      <c r="T109" s="255"/>
      <c r="U109" s="255"/>
    </row>
    <row r="110" spans="1:40" x14ac:dyDescent="0.4">
      <c r="A110" s="255"/>
      <c r="B110" s="285"/>
      <c r="C110" s="288"/>
      <c r="D110" s="289"/>
      <c r="E110" s="290"/>
      <c r="F110" s="290"/>
      <c r="G110" s="291"/>
      <c r="H110" s="291"/>
      <c r="I110" s="292"/>
      <c r="J110" s="290"/>
      <c r="K110" s="291"/>
      <c r="L110" s="291"/>
      <c r="M110" s="292"/>
      <c r="N110" s="291"/>
      <c r="O110" s="293"/>
      <c r="P110" s="294"/>
      <c r="Q110" s="294"/>
      <c r="R110" s="279"/>
      <c r="S110" s="255"/>
      <c r="T110" s="255"/>
      <c r="U110" s="255"/>
    </row>
    <row r="111" spans="1:40" x14ac:dyDescent="0.4">
      <c r="A111" s="255"/>
      <c r="B111" s="285"/>
      <c r="C111" s="288"/>
      <c r="D111" s="289"/>
      <c r="E111" s="290"/>
      <c r="F111" s="290"/>
      <c r="G111" s="291"/>
      <c r="H111" s="291"/>
      <c r="I111" s="292"/>
      <c r="J111" s="290"/>
      <c r="K111" s="291"/>
      <c r="L111" s="291"/>
      <c r="M111" s="292"/>
      <c r="N111" s="291"/>
      <c r="O111" s="293"/>
      <c r="P111" s="294"/>
      <c r="Q111" s="294"/>
      <c r="R111" s="279"/>
      <c r="S111" s="255"/>
      <c r="T111" s="255"/>
      <c r="U111" s="255"/>
    </row>
    <row r="112" spans="1:40" x14ac:dyDescent="0.4">
      <c r="A112" s="255"/>
      <c r="B112" s="285"/>
      <c r="C112" s="288"/>
      <c r="D112" s="289"/>
      <c r="E112" s="290"/>
      <c r="F112" s="290"/>
      <c r="G112" s="291"/>
      <c r="H112" s="291"/>
      <c r="I112" s="292"/>
      <c r="J112" s="290"/>
      <c r="K112" s="291"/>
      <c r="L112" s="291"/>
      <c r="M112" s="292"/>
      <c r="N112" s="291"/>
      <c r="O112" s="293"/>
      <c r="P112" s="294"/>
      <c r="Q112" s="294"/>
      <c r="R112" s="279"/>
      <c r="S112" s="255"/>
      <c r="T112" s="255"/>
      <c r="U112" s="255"/>
    </row>
    <row r="113" spans="1:21" x14ac:dyDescent="0.4">
      <c r="A113" s="255"/>
      <c r="B113" s="285"/>
      <c r="C113" s="288"/>
      <c r="D113" s="289"/>
      <c r="E113" s="290"/>
      <c r="F113" s="290"/>
      <c r="G113" s="291"/>
      <c r="H113" s="291"/>
      <c r="I113" s="292"/>
      <c r="J113" s="290"/>
      <c r="K113" s="291"/>
      <c r="L113" s="291"/>
      <c r="M113" s="292"/>
      <c r="N113" s="291"/>
      <c r="O113" s="293"/>
      <c r="P113" s="294"/>
      <c r="Q113" s="294"/>
      <c r="R113" s="279"/>
      <c r="S113" s="255"/>
      <c r="T113" s="255"/>
      <c r="U113" s="255"/>
    </row>
    <row r="114" spans="1:21" x14ac:dyDescent="0.4">
      <c r="A114" s="255"/>
      <c r="B114" s="285"/>
      <c r="C114" s="288"/>
      <c r="D114" s="289"/>
      <c r="E114" s="290"/>
      <c r="F114" s="290"/>
      <c r="G114" s="291"/>
      <c r="H114" s="291"/>
      <c r="I114" s="292"/>
      <c r="J114" s="290"/>
      <c r="K114" s="291"/>
      <c r="L114" s="291"/>
      <c r="M114" s="292"/>
      <c r="N114" s="291"/>
      <c r="O114" s="293"/>
      <c r="P114" s="294"/>
      <c r="Q114" s="294"/>
      <c r="R114" s="279"/>
      <c r="S114" s="255"/>
      <c r="T114" s="255"/>
      <c r="U114" s="255"/>
    </row>
    <row r="115" spans="1:21" x14ac:dyDescent="0.4">
      <c r="A115" s="255"/>
      <c r="B115" s="285"/>
      <c r="C115" s="288"/>
      <c r="D115" s="289"/>
      <c r="E115" s="290"/>
      <c r="F115" s="290"/>
      <c r="G115" s="291"/>
      <c r="H115" s="291"/>
      <c r="I115" s="292"/>
      <c r="J115" s="290"/>
      <c r="K115" s="291"/>
      <c r="L115" s="291"/>
      <c r="M115" s="292"/>
      <c r="N115" s="291"/>
      <c r="O115" s="293"/>
      <c r="P115" s="294"/>
      <c r="Q115" s="294"/>
      <c r="R115" s="279"/>
      <c r="S115" s="255"/>
      <c r="T115" s="255"/>
      <c r="U115" s="255"/>
    </row>
    <row r="116" spans="1:21" x14ac:dyDescent="0.4">
      <c r="A116" s="255"/>
      <c r="B116" s="285"/>
      <c r="C116" s="288"/>
      <c r="D116" s="289"/>
      <c r="E116" s="290"/>
      <c r="F116" s="290"/>
      <c r="G116" s="291"/>
      <c r="H116" s="291"/>
      <c r="I116" s="292"/>
      <c r="J116" s="290"/>
      <c r="K116" s="291"/>
      <c r="L116" s="291"/>
      <c r="M116" s="292"/>
      <c r="N116" s="291"/>
      <c r="O116" s="293"/>
      <c r="P116" s="294"/>
      <c r="Q116" s="294"/>
      <c r="R116" s="279"/>
      <c r="S116" s="255"/>
      <c r="T116" s="255"/>
      <c r="U116" s="255"/>
    </row>
    <row r="117" spans="1:21" x14ac:dyDescent="0.4">
      <c r="A117" s="255"/>
      <c r="B117" s="285"/>
      <c r="C117" s="288"/>
      <c r="D117" s="289"/>
      <c r="E117" s="290"/>
      <c r="F117" s="290"/>
      <c r="G117" s="291"/>
      <c r="H117" s="291"/>
      <c r="I117" s="292"/>
      <c r="J117" s="290"/>
      <c r="K117" s="291"/>
      <c r="L117" s="291"/>
      <c r="M117" s="292"/>
      <c r="N117" s="291"/>
      <c r="O117" s="293"/>
      <c r="P117" s="294"/>
      <c r="Q117" s="294"/>
      <c r="R117" s="279"/>
      <c r="S117" s="255"/>
      <c r="T117" s="255"/>
      <c r="U117" s="258"/>
    </row>
    <row r="118" spans="1:21" x14ac:dyDescent="0.4">
      <c r="A118" s="258"/>
      <c r="B118" s="285"/>
      <c r="C118" s="288"/>
      <c r="D118" s="289"/>
      <c r="E118" s="290"/>
      <c r="F118" s="290"/>
      <c r="G118" s="291"/>
      <c r="H118" s="291"/>
      <c r="I118" s="292"/>
      <c r="J118" s="290"/>
      <c r="K118" s="291"/>
      <c r="L118" s="291"/>
      <c r="M118" s="292"/>
      <c r="N118" s="291"/>
      <c r="O118" s="293"/>
      <c r="P118" s="294"/>
      <c r="Q118" s="294"/>
      <c r="R118" s="279"/>
      <c r="S118" s="255"/>
      <c r="T118" s="255"/>
      <c r="U118" s="258"/>
    </row>
    <row r="119" spans="1:21" x14ac:dyDescent="0.4">
      <c r="A119" s="258"/>
      <c r="B119" s="285"/>
      <c r="C119" s="288"/>
      <c r="D119" s="289"/>
      <c r="E119" s="290"/>
      <c r="F119" s="290"/>
      <c r="G119" s="291"/>
      <c r="H119" s="291"/>
      <c r="I119" s="292"/>
      <c r="J119" s="290"/>
      <c r="K119" s="291"/>
      <c r="L119" s="291"/>
      <c r="M119" s="292"/>
      <c r="N119" s="291"/>
      <c r="O119" s="293"/>
      <c r="P119" s="294"/>
      <c r="Q119" s="294"/>
      <c r="R119" s="279"/>
      <c r="S119" s="255"/>
      <c r="T119" s="255"/>
      <c r="U119" s="258"/>
    </row>
    <row r="120" spans="1:21" x14ac:dyDescent="0.4">
      <c r="A120" s="258"/>
      <c r="B120" s="285"/>
      <c r="C120" s="288"/>
      <c r="D120" s="289"/>
      <c r="E120" s="290"/>
      <c r="F120" s="290"/>
      <c r="G120" s="291"/>
      <c r="H120" s="291"/>
      <c r="I120" s="292"/>
      <c r="J120" s="290"/>
      <c r="K120" s="291"/>
      <c r="L120" s="291"/>
      <c r="M120" s="292"/>
      <c r="N120" s="291"/>
      <c r="O120" s="293"/>
      <c r="P120" s="294"/>
      <c r="Q120" s="294"/>
      <c r="R120" s="279"/>
      <c r="S120" s="255"/>
      <c r="T120" s="255"/>
      <c r="U120" s="256"/>
    </row>
    <row r="121" spans="1:21" x14ac:dyDescent="0.4">
      <c r="A121" s="256"/>
      <c r="B121" s="285"/>
      <c r="C121" s="288"/>
      <c r="D121" s="289"/>
      <c r="E121" s="290"/>
      <c r="F121" s="290"/>
      <c r="G121" s="291"/>
      <c r="H121" s="291"/>
      <c r="I121" s="292"/>
      <c r="J121" s="290"/>
      <c r="K121" s="291"/>
      <c r="L121" s="291"/>
      <c r="M121" s="292"/>
      <c r="N121" s="291"/>
      <c r="O121" s="293"/>
      <c r="P121" s="294"/>
      <c r="Q121" s="294"/>
      <c r="R121" s="279"/>
      <c r="S121" s="255"/>
      <c r="T121" s="255"/>
      <c r="U121" s="257"/>
    </row>
    <row r="122" spans="1:21" x14ac:dyDescent="0.4">
      <c r="A122" s="257"/>
      <c r="B122" s="285"/>
      <c r="C122" s="288"/>
      <c r="D122" s="289"/>
      <c r="E122" s="290"/>
      <c r="F122" s="290"/>
      <c r="G122" s="291"/>
      <c r="H122" s="291"/>
      <c r="I122" s="292"/>
      <c r="J122" s="290"/>
      <c r="K122" s="291"/>
      <c r="L122" s="291"/>
      <c r="M122" s="292"/>
      <c r="N122" s="291"/>
      <c r="O122" s="293"/>
      <c r="P122" s="294"/>
      <c r="Q122" s="294"/>
      <c r="R122" s="279"/>
      <c r="S122" s="255"/>
      <c r="T122" s="255"/>
      <c r="U122" s="255"/>
    </row>
    <row r="123" spans="1:21" x14ac:dyDescent="0.4">
      <c r="A123" s="255"/>
      <c r="B123" s="285"/>
      <c r="C123" s="288"/>
      <c r="D123" s="289"/>
      <c r="E123" s="290"/>
      <c r="F123" s="290"/>
      <c r="G123" s="291"/>
      <c r="H123" s="291"/>
      <c r="I123" s="292"/>
      <c r="J123" s="290"/>
      <c r="K123" s="291"/>
      <c r="L123" s="291"/>
      <c r="M123" s="292"/>
      <c r="N123" s="291"/>
      <c r="O123" s="293"/>
      <c r="P123" s="294"/>
      <c r="Q123" s="294"/>
      <c r="R123" s="279"/>
      <c r="S123" s="255"/>
      <c r="T123" s="255"/>
      <c r="U123" s="255"/>
    </row>
    <row r="124" spans="1:21" x14ac:dyDescent="0.4">
      <c r="A124" s="255"/>
      <c r="B124" s="285"/>
      <c r="C124" s="288"/>
      <c r="D124" s="289"/>
      <c r="E124" s="290"/>
      <c r="F124" s="290"/>
      <c r="G124" s="291"/>
      <c r="H124" s="291"/>
      <c r="I124" s="292"/>
      <c r="J124" s="290"/>
      <c r="K124" s="291"/>
      <c r="L124" s="291"/>
      <c r="M124" s="292"/>
      <c r="N124" s="291"/>
      <c r="O124" s="293"/>
      <c r="P124" s="294"/>
      <c r="Q124" s="294"/>
      <c r="R124" s="279"/>
      <c r="S124" s="255"/>
      <c r="T124" s="255"/>
    </row>
    <row r="125" spans="1:21" x14ac:dyDescent="0.4">
      <c r="B125" s="285"/>
      <c r="C125" s="288"/>
      <c r="D125" s="289"/>
      <c r="E125" s="290"/>
      <c r="F125" s="290"/>
      <c r="G125" s="291"/>
      <c r="H125" s="291"/>
      <c r="I125" s="292"/>
      <c r="J125" s="290"/>
      <c r="K125" s="291"/>
      <c r="L125" s="291"/>
      <c r="M125" s="292"/>
      <c r="N125" s="291"/>
      <c r="O125" s="293"/>
      <c r="P125" s="294"/>
      <c r="Q125" s="294"/>
      <c r="R125" s="279"/>
      <c r="S125" s="255"/>
      <c r="T125" s="255"/>
    </row>
    <row r="126" spans="1:21" x14ac:dyDescent="0.4">
      <c r="B126" s="285"/>
      <c r="C126" s="288"/>
      <c r="D126" s="289"/>
      <c r="E126" s="290"/>
      <c r="F126" s="290"/>
      <c r="G126" s="291"/>
      <c r="H126" s="291"/>
      <c r="I126" s="292"/>
      <c r="J126" s="290"/>
      <c r="K126" s="291"/>
      <c r="L126" s="291"/>
      <c r="M126" s="292"/>
      <c r="N126" s="291"/>
      <c r="O126" s="293"/>
      <c r="P126" s="294"/>
      <c r="Q126" s="294"/>
      <c r="R126" s="279"/>
      <c r="S126" s="255"/>
      <c r="T126" s="255"/>
    </row>
    <row r="127" spans="1:21" x14ac:dyDescent="0.4">
      <c r="B127" s="285"/>
      <c r="C127" s="288"/>
      <c r="D127" s="289"/>
      <c r="E127" s="290"/>
      <c r="F127" s="290"/>
      <c r="G127" s="291"/>
      <c r="H127" s="291"/>
      <c r="I127" s="292"/>
      <c r="J127" s="290"/>
      <c r="K127" s="291"/>
      <c r="L127" s="291"/>
      <c r="M127" s="292"/>
      <c r="N127" s="291"/>
      <c r="O127" s="293"/>
      <c r="P127" s="294"/>
      <c r="Q127" s="294"/>
      <c r="R127" s="279"/>
      <c r="S127" s="255"/>
      <c r="T127" s="255"/>
    </row>
    <row r="128" spans="1:21" x14ac:dyDescent="0.4">
      <c r="B128" s="285"/>
      <c r="C128" s="288"/>
      <c r="D128" s="289"/>
      <c r="E128" s="290"/>
      <c r="F128" s="290"/>
      <c r="G128" s="291"/>
      <c r="H128" s="291"/>
      <c r="I128" s="292"/>
      <c r="J128" s="290"/>
      <c r="K128" s="291"/>
      <c r="L128" s="291"/>
      <c r="M128" s="292"/>
      <c r="N128" s="291"/>
      <c r="O128" s="293"/>
      <c r="P128" s="294"/>
      <c r="Q128" s="294"/>
      <c r="R128" s="279"/>
      <c r="S128" s="255"/>
      <c r="T128" s="255"/>
    </row>
    <row r="129" spans="2:20" x14ac:dyDescent="0.4">
      <c r="B129" s="285"/>
      <c r="C129" s="288"/>
      <c r="D129" s="289"/>
      <c r="E129" s="290"/>
      <c r="F129" s="290"/>
      <c r="G129" s="291"/>
      <c r="H129" s="291"/>
      <c r="I129" s="292"/>
      <c r="J129" s="290"/>
      <c r="K129" s="291"/>
      <c r="L129" s="291"/>
      <c r="M129" s="292"/>
      <c r="N129" s="291"/>
      <c r="O129" s="293"/>
      <c r="P129" s="294"/>
      <c r="Q129" s="294"/>
      <c r="R129" s="279"/>
      <c r="S129" s="255"/>
      <c r="T129" s="255"/>
    </row>
    <row r="130" spans="2:20" x14ac:dyDescent="0.4">
      <c r="B130" s="285"/>
      <c r="C130" s="288"/>
      <c r="D130" s="289"/>
      <c r="E130" s="290"/>
      <c r="F130" s="290"/>
      <c r="G130" s="291"/>
      <c r="H130" s="291"/>
      <c r="I130" s="292"/>
      <c r="J130" s="290"/>
      <c r="K130" s="291"/>
      <c r="L130" s="291"/>
      <c r="M130" s="292"/>
      <c r="N130" s="291"/>
      <c r="O130" s="293"/>
      <c r="P130" s="294"/>
      <c r="Q130" s="294"/>
      <c r="R130" s="279"/>
      <c r="S130" s="256"/>
      <c r="T130" s="256"/>
    </row>
    <row r="131" spans="2:20" x14ac:dyDescent="0.4">
      <c r="B131" s="285"/>
      <c r="C131" s="288"/>
      <c r="D131" s="289"/>
      <c r="E131" s="290"/>
      <c r="F131" s="290"/>
      <c r="G131" s="291"/>
      <c r="H131" s="291"/>
      <c r="I131" s="292"/>
      <c r="J131" s="290"/>
      <c r="K131" s="291"/>
      <c r="L131" s="291"/>
      <c r="M131" s="292"/>
      <c r="N131" s="291"/>
      <c r="O131" s="293"/>
      <c r="P131" s="294"/>
      <c r="Q131" s="294"/>
      <c r="R131" s="279"/>
      <c r="S131" s="257"/>
      <c r="T131" s="257"/>
    </row>
    <row r="132" spans="2:20" x14ac:dyDescent="0.4">
      <c r="B132" s="285"/>
      <c r="C132" s="288"/>
      <c r="D132" s="289"/>
      <c r="E132" s="290"/>
      <c r="F132" s="290"/>
      <c r="G132" s="291"/>
      <c r="H132" s="291"/>
      <c r="I132" s="292"/>
      <c r="J132" s="290"/>
      <c r="K132" s="291"/>
      <c r="L132" s="291"/>
      <c r="M132" s="292"/>
      <c r="N132" s="291"/>
      <c r="O132" s="293"/>
      <c r="P132" s="294"/>
      <c r="Q132" s="294"/>
      <c r="R132" s="279"/>
      <c r="S132" s="255"/>
      <c r="T132" s="255"/>
    </row>
    <row r="133" spans="2:20" x14ac:dyDescent="0.4">
      <c r="B133" s="285"/>
      <c r="C133" s="288"/>
      <c r="D133" s="289"/>
      <c r="E133" s="290"/>
      <c r="F133" s="290"/>
      <c r="G133" s="291"/>
      <c r="H133" s="291"/>
      <c r="I133" s="292"/>
      <c r="J133" s="290"/>
      <c r="K133" s="291"/>
      <c r="L133" s="291"/>
      <c r="M133" s="292"/>
      <c r="N133" s="291"/>
      <c r="O133" s="293"/>
      <c r="P133" s="294"/>
      <c r="Q133" s="294"/>
      <c r="R133" s="279"/>
      <c r="S133" s="255"/>
      <c r="T133" s="255"/>
    </row>
    <row r="134" spans="2:20" x14ac:dyDescent="0.4">
      <c r="B134" s="285"/>
      <c r="C134" s="288"/>
      <c r="D134" s="289"/>
      <c r="E134" s="290"/>
      <c r="F134" s="290"/>
      <c r="G134" s="291"/>
      <c r="H134" s="291"/>
      <c r="I134" s="292"/>
      <c r="J134" s="290"/>
      <c r="K134" s="291"/>
      <c r="L134" s="291"/>
      <c r="M134" s="292"/>
      <c r="N134" s="291"/>
      <c r="O134" s="293"/>
      <c r="P134" s="294"/>
      <c r="Q134" s="294"/>
      <c r="R134" s="279"/>
      <c r="S134" s="255"/>
      <c r="T134" s="255"/>
    </row>
    <row r="135" spans="2:20" x14ac:dyDescent="0.4">
      <c r="B135" s="285"/>
      <c r="C135" s="288"/>
      <c r="D135" s="289"/>
      <c r="E135" s="290"/>
      <c r="F135" s="290"/>
      <c r="G135" s="291"/>
      <c r="H135" s="291"/>
      <c r="I135" s="292"/>
      <c r="J135" s="290"/>
      <c r="K135" s="291"/>
      <c r="L135" s="291"/>
      <c r="M135" s="292"/>
      <c r="N135" s="291"/>
      <c r="O135" s="293"/>
      <c r="P135" s="294"/>
      <c r="Q135" s="294"/>
      <c r="R135" s="279"/>
      <c r="S135" s="255"/>
      <c r="T135" s="255"/>
    </row>
    <row r="136" spans="2:20" x14ac:dyDescent="0.4">
      <c r="B136" s="285"/>
      <c r="C136" s="288"/>
      <c r="D136" s="289"/>
      <c r="E136" s="290"/>
      <c r="F136" s="290"/>
      <c r="G136" s="291"/>
      <c r="H136" s="291"/>
      <c r="I136" s="292"/>
      <c r="J136" s="290"/>
      <c r="K136" s="291"/>
      <c r="L136" s="291"/>
      <c r="M136" s="292"/>
      <c r="N136" s="291"/>
      <c r="O136" s="293"/>
      <c r="P136" s="294"/>
      <c r="Q136" s="294"/>
      <c r="R136" s="279"/>
      <c r="S136" s="255"/>
      <c r="T136" s="255"/>
    </row>
    <row r="137" spans="2:20" x14ac:dyDescent="0.4">
      <c r="B137" s="285"/>
      <c r="C137" s="288"/>
      <c r="D137" s="289"/>
      <c r="E137" s="290"/>
      <c r="F137" s="290"/>
      <c r="G137" s="291"/>
      <c r="H137" s="291"/>
      <c r="I137" s="292"/>
      <c r="J137" s="290"/>
      <c r="K137" s="291"/>
      <c r="L137" s="291"/>
      <c r="M137" s="292"/>
      <c r="N137" s="291"/>
      <c r="O137" s="293"/>
      <c r="P137" s="294"/>
      <c r="Q137" s="294"/>
      <c r="R137" s="279"/>
      <c r="S137" s="255"/>
      <c r="T137" s="255"/>
    </row>
    <row r="138" spans="2:20" x14ac:dyDescent="0.4">
      <c r="B138" s="285"/>
      <c r="C138" s="288"/>
      <c r="D138" s="289"/>
      <c r="E138" s="290"/>
      <c r="F138" s="290"/>
      <c r="G138" s="291"/>
      <c r="H138" s="291"/>
      <c r="I138" s="292"/>
      <c r="J138" s="290"/>
      <c r="K138" s="291"/>
      <c r="L138" s="291"/>
      <c r="M138" s="292"/>
      <c r="N138" s="291"/>
      <c r="O138" s="293"/>
      <c r="P138" s="294"/>
      <c r="Q138" s="294"/>
      <c r="R138" s="279"/>
      <c r="S138" s="255"/>
      <c r="T138" s="255"/>
    </row>
    <row r="139" spans="2:20" x14ac:dyDescent="0.4">
      <c r="B139" s="285"/>
      <c r="C139" s="288"/>
      <c r="D139" s="289"/>
      <c r="E139" s="290"/>
      <c r="F139" s="290"/>
      <c r="G139" s="291"/>
      <c r="H139" s="291"/>
      <c r="I139" s="292"/>
      <c r="J139" s="290"/>
      <c r="K139" s="291"/>
      <c r="L139" s="291"/>
      <c r="M139" s="292"/>
      <c r="N139" s="291"/>
      <c r="O139" s="293"/>
      <c r="P139" s="294"/>
      <c r="Q139" s="294"/>
      <c r="R139" s="279"/>
      <c r="S139" s="255"/>
      <c r="T139" s="255"/>
    </row>
    <row r="140" spans="2:20" x14ac:dyDescent="0.4">
      <c r="B140" s="296"/>
      <c r="C140" s="288"/>
      <c r="D140" s="88"/>
      <c r="E140" s="88"/>
      <c r="F140" s="88"/>
      <c r="G140" s="88"/>
      <c r="H140" s="88"/>
      <c r="I140" s="291"/>
      <c r="J140" s="88"/>
      <c r="K140" s="88"/>
      <c r="L140" s="88"/>
      <c r="M140" s="291"/>
      <c r="N140" s="291"/>
      <c r="O140" s="291"/>
      <c r="P140" s="294"/>
      <c r="Q140" s="294"/>
      <c r="R140" s="279"/>
      <c r="S140" s="258"/>
      <c r="T140" s="258"/>
    </row>
    <row r="141" spans="2:20" x14ac:dyDescent="0.4">
      <c r="B141" s="88"/>
      <c r="C141" s="288"/>
      <c r="D141" s="88"/>
      <c r="E141" s="88"/>
      <c r="F141" s="88"/>
      <c r="G141" s="88"/>
      <c r="H141" s="88"/>
      <c r="I141" s="88"/>
      <c r="J141" s="88"/>
      <c r="K141" s="88"/>
      <c r="L141" s="88"/>
      <c r="M141" s="88"/>
      <c r="N141" s="146"/>
      <c r="O141" s="146"/>
      <c r="P141" s="255"/>
      <c r="Q141" s="255"/>
      <c r="R141" s="255"/>
      <c r="S141" s="258"/>
      <c r="T141" s="258"/>
    </row>
    <row r="142" spans="2:20" x14ac:dyDescent="0.4">
      <c r="B142" s="255"/>
      <c r="C142" s="297"/>
      <c r="D142" s="255"/>
      <c r="E142" s="255"/>
      <c r="F142" s="255"/>
      <c r="G142" s="255"/>
      <c r="H142" s="255"/>
      <c r="I142" s="255"/>
      <c r="J142" s="255"/>
      <c r="K142" s="255"/>
      <c r="L142" s="255"/>
      <c r="M142" s="255"/>
      <c r="N142" s="255"/>
      <c r="O142" s="255"/>
      <c r="P142" s="255"/>
      <c r="Q142" s="255"/>
      <c r="R142" s="255"/>
      <c r="S142" s="258"/>
      <c r="T142" s="258"/>
    </row>
    <row r="143" spans="2:20" x14ac:dyDescent="0.4">
      <c r="B143" s="255"/>
      <c r="C143" s="297"/>
      <c r="D143" s="255"/>
      <c r="E143" s="255"/>
      <c r="F143" s="255"/>
      <c r="G143" s="255"/>
      <c r="H143" s="255"/>
      <c r="I143" s="255"/>
      <c r="J143" s="255"/>
      <c r="K143" s="255"/>
      <c r="L143" s="255"/>
      <c r="M143" s="255"/>
      <c r="N143" s="255"/>
      <c r="O143" s="255"/>
      <c r="P143" s="255"/>
      <c r="Q143" s="255"/>
      <c r="R143" s="255"/>
      <c r="S143" s="256"/>
      <c r="T143" s="256"/>
    </row>
    <row r="144" spans="2:20" x14ac:dyDescent="0.4">
      <c r="B144" s="255"/>
      <c r="C144" s="297"/>
      <c r="D144" s="255"/>
      <c r="E144" s="255"/>
      <c r="F144" s="255"/>
      <c r="G144" s="255"/>
      <c r="H144" s="255"/>
      <c r="I144" s="255"/>
      <c r="J144" s="255"/>
      <c r="K144" s="255"/>
      <c r="L144" s="255"/>
      <c r="M144" s="255"/>
      <c r="N144" s="255"/>
      <c r="O144" s="255"/>
      <c r="P144" s="255"/>
      <c r="Q144" s="255"/>
      <c r="R144" s="255"/>
      <c r="S144" s="257"/>
      <c r="T144" s="257"/>
    </row>
    <row r="145" spans="2:20" x14ac:dyDescent="0.4">
      <c r="B145" s="255"/>
      <c r="C145" s="297"/>
      <c r="D145" s="255"/>
      <c r="E145" s="255"/>
      <c r="F145" s="255"/>
      <c r="G145" s="255"/>
      <c r="H145" s="255"/>
      <c r="I145" s="255"/>
      <c r="J145" s="255"/>
      <c r="K145" s="255"/>
      <c r="L145" s="255"/>
      <c r="M145" s="255"/>
      <c r="N145" s="255"/>
      <c r="O145" s="255"/>
      <c r="P145" s="255"/>
      <c r="Q145" s="255"/>
      <c r="R145" s="255"/>
      <c r="S145" s="255"/>
      <c r="T145" s="255"/>
    </row>
    <row r="146" spans="2:20" x14ac:dyDescent="0.4">
      <c r="B146" s="255"/>
      <c r="C146" s="297"/>
      <c r="D146" s="255"/>
      <c r="E146" s="255"/>
      <c r="F146" s="255"/>
      <c r="G146" s="255"/>
      <c r="H146" s="255"/>
      <c r="I146" s="255"/>
      <c r="J146" s="255"/>
      <c r="K146" s="255"/>
      <c r="L146" s="255"/>
      <c r="M146" s="255"/>
      <c r="N146" s="255"/>
      <c r="O146" s="255"/>
      <c r="P146" s="255"/>
      <c r="Q146" s="255"/>
      <c r="R146" s="255"/>
      <c r="S146" s="255"/>
      <c r="T146" s="255"/>
    </row>
    <row r="147" spans="2:20" x14ac:dyDescent="0.4">
      <c r="B147" s="255"/>
      <c r="C147" s="297"/>
      <c r="D147" s="255"/>
      <c r="E147" s="255"/>
      <c r="F147" s="255"/>
      <c r="G147" s="255"/>
      <c r="H147" s="255"/>
      <c r="I147" s="255"/>
      <c r="J147" s="255"/>
      <c r="K147" s="255"/>
      <c r="L147" s="255"/>
      <c r="M147" s="255"/>
      <c r="N147" s="255"/>
      <c r="O147" s="255"/>
      <c r="P147" s="255"/>
      <c r="Q147" s="255"/>
      <c r="R147" s="255"/>
    </row>
    <row r="148" spans="2:20" x14ac:dyDescent="0.4">
      <c r="B148" s="255"/>
      <c r="C148" s="297"/>
      <c r="D148" s="255"/>
      <c r="E148" s="255"/>
      <c r="F148" s="255"/>
      <c r="G148" s="255"/>
      <c r="H148" s="255"/>
      <c r="I148" s="255"/>
      <c r="J148" s="255"/>
      <c r="K148" s="255"/>
      <c r="L148" s="255"/>
      <c r="M148" s="255"/>
      <c r="N148" s="255"/>
      <c r="O148" s="255"/>
      <c r="P148" s="255"/>
      <c r="Q148" s="255"/>
      <c r="R148" s="255"/>
    </row>
    <row r="149" spans="2:20" x14ac:dyDescent="0.4">
      <c r="B149" s="255"/>
      <c r="C149" s="297"/>
      <c r="D149" s="255"/>
      <c r="E149" s="255"/>
      <c r="F149" s="255"/>
      <c r="G149" s="255"/>
      <c r="H149" s="255"/>
      <c r="I149" s="255"/>
      <c r="J149" s="255"/>
      <c r="K149" s="255"/>
      <c r="L149" s="255"/>
      <c r="M149" s="255"/>
      <c r="N149" s="255"/>
      <c r="O149" s="255"/>
      <c r="P149" s="255"/>
      <c r="Q149" s="255"/>
      <c r="R149" s="255"/>
    </row>
    <row r="150" spans="2:20" x14ac:dyDescent="0.4">
      <c r="B150" s="255"/>
      <c r="C150" s="297"/>
      <c r="D150" s="255"/>
      <c r="E150" s="255"/>
      <c r="F150" s="255"/>
      <c r="G150" s="255"/>
      <c r="H150" s="255"/>
      <c r="I150" s="255"/>
      <c r="J150" s="255"/>
      <c r="K150" s="255"/>
      <c r="L150" s="255"/>
      <c r="M150" s="255"/>
      <c r="N150" s="255"/>
      <c r="O150" s="255"/>
      <c r="P150" s="255"/>
      <c r="Q150" s="255"/>
      <c r="R150" s="255"/>
    </row>
    <row r="151" spans="2:20" x14ac:dyDescent="0.4">
      <c r="B151" s="255"/>
      <c r="C151" s="297"/>
      <c r="D151" s="255"/>
      <c r="E151" s="255"/>
      <c r="F151" s="255"/>
      <c r="G151" s="255"/>
      <c r="H151" s="255"/>
      <c r="I151" s="255"/>
      <c r="J151" s="255"/>
      <c r="K151" s="255"/>
      <c r="L151" s="255"/>
      <c r="M151" s="255"/>
      <c r="N151" s="255"/>
      <c r="O151" s="255"/>
      <c r="P151" s="255"/>
      <c r="Q151" s="255"/>
      <c r="R151" s="255"/>
    </row>
    <row r="152" spans="2:20" x14ac:dyDescent="0.4">
      <c r="B152" s="255"/>
      <c r="C152" s="297"/>
      <c r="D152" s="255"/>
      <c r="E152" s="255"/>
      <c r="F152" s="255"/>
      <c r="G152" s="255"/>
      <c r="H152" s="255"/>
      <c r="I152" s="255"/>
      <c r="J152" s="255"/>
      <c r="K152" s="255"/>
      <c r="L152" s="255"/>
      <c r="M152" s="255"/>
      <c r="N152" s="255"/>
      <c r="O152" s="255"/>
      <c r="P152" s="255"/>
      <c r="Q152" s="255"/>
      <c r="R152" s="255"/>
    </row>
    <row r="153" spans="2:20" x14ac:dyDescent="0.4">
      <c r="B153" s="255"/>
      <c r="C153" s="297"/>
      <c r="D153" s="255"/>
      <c r="E153" s="255"/>
      <c r="F153" s="255"/>
      <c r="G153" s="255"/>
      <c r="H153" s="255"/>
      <c r="I153" s="255"/>
      <c r="J153" s="255"/>
      <c r="K153" s="255"/>
      <c r="L153" s="255"/>
      <c r="M153" s="255"/>
      <c r="N153" s="255"/>
      <c r="O153" s="255"/>
      <c r="P153" s="255"/>
      <c r="Q153" s="255"/>
      <c r="R153" s="255"/>
    </row>
    <row r="154" spans="2:20" x14ac:dyDescent="0.4">
      <c r="B154" s="255"/>
      <c r="C154" s="297"/>
      <c r="D154" s="255"/>
      <c r="E154" s="255"/>
      <c r="F154" s="255"/>
      <c r="G154" s="255"/>
      <c r="H154" s="255"/>
      <c r="I154" s="255"/>
      <c r="J154" s="255"/>
      <c r="K154" s="255"/>
      <c r="L154" s="255"/>
      <c r="M154" s="255"/>
      <c r="N154" s="255"/>
      <c r="O154" s="255"/>
      <c r="P154" s="255"/>
      <c r="Q154" s="255"/>
      <c r="R154" s="255"/>
    </row>
    <row r="155" spans="2:20" x14ac:dyDescent="0.4">
      <c r="B155" s="255"/>
      <c r="C155" s="297"/>
      <c r="D155" s="255"/>
      <c r="E155" s="255"/>
      <c r="F155" s="255"/>
      <c r="G155" s="255"/>
      <c r="H155" s="255"/>
      <c r="I155" s="255"/>
      <c r="J155" s="255"/>
      <c r="K155" s="255"/>
      <c r="L155" s="255"/>
      <c r="M155" s="255"/>
      <c r="N155" s="255"/>
      <c r="O155" s="255"/>
      <c r="P155" s="255"/>
      <c r="Q155" s="255"/>
      <c r="R155" s="255"/>
    </row>
    <row r="156" spans="2:20" x14ac:dyDescent="0.4">
      <c r="B156" s="255"/>
      <c r="C156" s="297"/>
      <c r="D156" s="255"/>
      <c r="E156" s="255"/>
      <c r="F156" s="255"/>
      <c r="G156" s="255"/>
      <c r="H156" s="255"/>
      <c r="I156" s="255"/>
      <c r="J156" s="255"/>
      <c r="K156" s="255"/>
      <c r="L156" s="255"/>
      <c r="M156" s="255"/>
      <c r="N156" s="255"/>
      <c r="O156" s="255"/>
      <c r="P156" s="255"/>
      <c r="Q156" s="255"/>
      <c r="R156" s="255"/>
    </row>
    <row r="157" spans="2:20" x14ac:dyDescent="0.4">
      <c r="B157" s="255"/>
      <c r="C157" s="297"/>
      <c r="D157" s="255"/>
      <c r="E157" s="255"/>
      <c r="F157" s="255"/>
      <c r="G157" s="255"/>
      <c r="H157" s="255"/>
      <c r="I157" s="255"/>
      <c r="J157" s="255"/>
      <c r="K157" s="255"/>
      <c r="L157" s="255"/>
      <c r="M157" s="255"/>
      <c r="N157" s="255"/>
      <c r="O157" s="255"/>
      <c r="P157" s="255"/>
      <c r="Q157" s="255"/>
      <c r="R157" s="255"/>
    </row>
    <row r="158" spans="2:20" x14ac:dyDescent="0.4">
      <c r="B158" s="255"/>
      <c r="C158" s="297"/>
      <c r="D158" s="255"/>
      <c r="E158" s="255"/>
      <c r="F158" s="255"/>
      <c r="G158" s="255"/>
      <c r="H158" s="255"/>
      <c r="I158" s="255"/>
      <c r="J158" s="255"/>
      <c r="K158" s="255"/>
      <c r="L158" s="255"/>
      <c r="M158" s="255"/>
      <c r="N158" s="255"/>
      <c r="O158" s="255"/>
      <c r="P158" s="255"/>
      <c r="Q158" s="255"/>
      <c r="R158" s="255"/>
    </row>
    <row r="159" spans="2:20" x14ac:dyDescent="0.4">
      <c r="B159" s="255"/>
      <c r="C159" s="297"/>
      <c r="D159" s="255"/>
      <c r="E159" s="255"/>
      <c r="F159" s="255"/>
      <c r="G159" s="255"/>
      <c r="H159" s="255"/>
      <c r="I159" s="255"/>
      <c r="J159" s="255"/>
      <c r="K159" s="255"/>
      <c r="L159" s="255"/>
      <c r="M159" s="255"/>
      <c r="N159" s="255"/>
      <c r="O159" s="255"/>
      <c r="P159" s="255"/>
      <c r="Q159" s="255"/>
      <c r="R159" s="255"/>
    </row>
    <row r="160" spans="2:20" x14ac:dyDescent="0.4">
      <c r="B160" s="255"/>
      <c r="C160" s="297"/>
      <c r="D160" s="255"/>
      <c r="E160" s="255"/>
      <c r="F160" s="255"/>
      <c r="G160" s="255"/>
      <c r="H160" s="255"/>
      <c r="I160" s="255"/>
      <c r="J160" s="255"/>
      <c r="K160" s="255"/>
      <c r="L160" s="255"/>
      <c r="M160" s="255"/>
      <c r="N160" s="255"/>
      <c r="O160" s="255"/>
      <c r="P160" s="255"/>
      <c r="Q160" s="255"/>
      <c r="R160" s="255"/>
    </row>
    <row r="161" spans="2:18" x14ac:dyDescent="0.4">
      <c r="B161" s="255"/>
      <c r="C161" s="297"/>
      <c r="D161" s="255"/>
      <c r="E161" s="255"/>
      <c r="F161" s="255"/>
      <c r="G161" s="255"/>
      <c r="H161" s="255"/>
      <c r="I161" s="255"/>
      <c r="J161" s="255"/>
      <c r="K161" s="255"/>
      <c r="L161" s="255"/>
      <c r="M161" s="255"/>
      <c r="N161" s="255"/>
      <c r="O161" s="255"/>
      <c r="P161" s="255"/>
      <c r="Q161" s="255"/>
      <c r="R161" s="255"/>
    </row>
    <row r="162" spans="2:18" x14ac:dyDescent="0.4">
      <c r="B162" s="255"/>
      <c r="C162" s="297"/>
      <c r="D162" s="255"/>
      <c r="E162" s="255"/>
      <c r="F162" s="255"/>
      <c r="G162" s="255"/>
      <c r="H162" s="255"/>
      <c r="I162" s="255"/>
      <c r="J162" s="255"/>
      <c r="K162" s="255"/>
      <c r="L162" s="255"/>
      <c r="M162" s="255"/>
      <c r="N162" s="255"/>
      <c r="O162" s="255"/>
      <c r="P162" s="255"/>
      <c r="Q162" s="255"/>
      <c r="R162" s="255"/>
    </row>
    <row r="163" spans="2:18" x14ac:dyDescent="0.4">
      <c r="B163" s="255"/>
      <c r="C163" s="297"/>
      <c r="D163" s="255"/>
      <c r="E163" s="255"/>
      <c r="F163" s="255"/>
      <c r="G163" s="255"/>
      <c r="H163" s="255"/>
      <c r="I163" s="255"/>
      <c r="J163" s="255"/>
      <c r="K163" s="255"/>
      <c r="L163" s="255"/>
      <c r="M163" s="255"/>
      <c r="N163" s="255"/>
      <c r="O163" s="255"/>
      <c r="P163" s="255"/>
      <c r="Q163" s="255"/>
      <c r="R163" s="255"/>
    </row>
    <row r="164" spans="2:18" x14ac:dyDescent="0.4">
      <c r="B164" s="255"/>
      <c r="C164" s="297"/>
      <c r="D164" s="255"/>
      <c r="E164" s="255"/>
      <c r="F164" s="255"/>
      <c r="G164" s="255"/>
      <c r="H164" s="255"/>
      <c r="I164" s="255"/>
      <c r="J164" s="255"/>
      <c r="K164" s="255"/>
      <c r="L164" s="255"/>
      <c r="M164" s="255"/>
      <c r="N164" s="255"/>
      <c r="O164" s="255"/>
      <c r="P164" s="255"/>
      <c r="Q164" s="255"/>
      <c r="R164" s="255"/>
    </row>
    <row r="165" spans="2:18" x14ac:dyDescent="0.4">
      <c r="B165" s="255"/>
      <c r="C165" s="297"/>
      <c r="D165" s="255"/>
      <c r="E165" s="255"/>
      <c r="F165" s="255"/>
      <c r="G165" s="255"/>
      <c r="H165" s="255"/>
      <c r="I165" s="255"/>
      <c r="J165" s="255"/>
      <c r="K165" s="255"/>
      <c r="L165" s="255"/>
      <c r="M165" s="255"/>
      <c r="N165" s="255"/>
      <c r="O165" s="255"/>
      <c r="P165" s="255"/>
      <c r="Q165" s="255"/>
      <c r="R165" s="255"/>
    </row>
    <row r="166" spans="2:18" x14ac:dyDescent="0.4">
      <c r="B166" s="255"/>
      <c r="C166" s="297"/>
      <c r="D166" s="255"/>
      <c r="E166" s="255"/>
      <c r="F166" s="255"/>
      <c r="G166" s="255"/>
      <c r="H166" s="255"/>
      <c r="I166" s="255"/>
      <c r="J166" s="255"/>
      <c r="K166" s="255"/>
      <c r="L166" s="255"/>
      <c r="M166" s="255"/>
      <c r="N166" s="255"/>
      <c r="O166" s="255"/>
      <c r="P166" s="255"/>
      <c r="Q166" s="255"/>
      <c r="R166" s="255"/>
    </row>
    <row r="167" spans="2:18" x14ac:dyDescent="0.4">
      <c r="B167" s="255"/>
      <c r="C167" s="297"/>
      <c r="D167" s="255"/>
      <c r="E167" s="255"/>
      <c r="F167" s="255"/>
      <c r="G167" s="255"/>
      <c r="H167" s="255"/>
      <c r="I167" s="255"/>
      <c r="J167" s="255"/>
      <c r="K167" s="255"/>
      <c r="L167" s="255"/>
      <c r="M167" s="255"/>
      <c r="N167" s="255"/>
      <c r="O167" s="255"/>
      <c r="P167" s="255"/>
      <c r="Q167" s="255"/>
      <c r="R167" s="255"/>
    </row>
    <row r="168" spans="2:18" x14ac:dyDescent="0.4">
      <c r="B168" s="255"/>
      <c r="C168" s="297"/>
      <c r="D168" s="255"/>
      <c r="E168" s="255"/>
      <c r="F168" s="255"/>
      <c r="G168" s="255"/>
      <c r="H168" s="255"/>
      <c r="I168" s="255"/>
      <c r="J168" s="255"/>
      <c r="K168" s="255"/>
      <c r="L168" s="255"/>
      <c r="M168" s="255"/>
      <c r="N168" s="255"/>
      <c r="O168" s="255"/>
      <c r="P168" s="255"/>
      <c r="Q168" s="255"/>
      <c r="R168" s="255"/>
    </row>
    <row r="169" spans="2:18" x14ac:dyDescent="0.4">
      <c r="B169" s="255"/>
      <c r="C169" s="297"/>
      <c r="D169" s="255"/>
      <c r="E169" s="255"/>
      <c r="F169" s="255"/>
      <c r="G169" s="255"/>
      <c r="H169" s="255"/>
      <c r="I169" s="255"/>
      <c r="J169" s="255"/>
      <c r="K169" s="255"/>
      <c r="L169" s="255"/>
      <c r="M169" s="255"/>
      <c r="N169" s="255"/>
      <c r="O169" s="255"/>
      <c r="P169" s="255"/>
      <c r="Q169" s="255"/>
      <c r="R169" s="255"/>
    </row>
    <row r="170" spans="2:18" x14ac:dyDescent="0.4">
      <c r="B170" s="255"/>
      <c r="C170" s="297"/>
      <c r="D170" s="255"/>
      <c r="E170" s="255"/>
      <c r="F170" s="255"/>
      <c r="G170" s="255"/>
      <c r="H170" s="255"/>
      <c r="I170" s="255"/>
      <c r="J170" s="255"/>
      <c r="K170" s="255"/>
      <c r="L170" s="255"/>
      <c r="M170" s="255"/>
      <c r="N170" s="255"/>
      <c r="O170" s="255"/>
      <c r="P170" s="255"/>
      <c r="Q170" s="255"/>
      <c r="R170" s="255"/>
    </row>
    <row r="171" spans="2:18" x14ac:dyDescent="0.4">
      <c r="B171" s="255"/>
      <c r="C171" s="297"/>
      <c r="D171" s="255"/>
      <c r="E171" s="255"/>
      <c r="F171" s="255"/>
      <c r="G171" s="255"/>
      <c r="H171" s="255"/>
      <c r="I171" s="255"/>
      <c r="J171" s="255"/>
      <c r="K171" s="255"/>
      <c r="L171" s="255"/>
      <c r="M171" s="255"/>
      <c r="N171" s="255"/>
      <c r="O171" s="255"/>
      <c r="P171" s="255"/>
      <c r="Q171" s="255"/>
      <c r="R171" s="255"/>
    </row>
    <row r="172" spans="2:18" x14ac:dyDescent="0.4">
      <c r="B172" s="255"/>
      <c r="C172" s="297"/>
      <c r="D172" s="255"/>
      <c r="E172" s="255"/>
      <c r="F172" s="255"/>
      <c r="G172" s="255"/>
      <c r="H172" s="255"/>
      <c r="I172" s="255"/>
      <c r="J172" s="255"/>
      <c r="K172" s="255"/>
      <c r="L172" s="255"/>
      <c r="M172" s="255"/>
      <c r="N172" s="255"/>
      <c r="O172" s="255"/>
      <c r="P172" s="255"/>
      <c r="Q172" s="255"/>
      <c r="R172" s="255"/>
    </row>
    <row r="173" spans="2:18" x14ac:dyDescent="0.4">
      <c r="B173" s="255"/>
      <c r="C173" s="297"/>
      <c r="D173" s="255"/>
      <c r="E173" s="255"/>
      <c r="F173" s="255"/>
      <c r="G173" s="255"/>
      <c r="H173" s="255"/>
      <c r="I173" s="255"/>
      <c r="J173" s="255"/>
      <c r="K173" s="255"/>
      <c r="L173" s="255"/>
      <c r="M173" s="255"/>
      <c r="N173" s="255"/>
      <c r="O173" s="255"/>
      <c r="P173" s="255"/>
      <c r="Q173" s="255"/>
      <c r="R173" s="255"/>
    </row>
    <row r="174" spans="2:18" x14ac:dyDescent="0.4">
      <c r="B174" s="255"/>
      <c r="C174" s="297"/>
      <c r="D174" s="255"/>
      <c r="E174" s="255"/>
      <c r="F174" s="255"/>
      <c r="G174" s="255"/>
      <c r="H174" s="255"/>
      <c r="I174" s="255"/>
      <c r="J174" s="255"/>
      <c r="K174" s="255"/>
      <c r="L174" s="255"/>
      <c r="M174" s="255"/>
      <c r="N174" s="255"/>
      <c r="O174" s="255"/>
      <c r="P174" s="255"/>
      <c r="Q174" s="255"/>
      <c r="R174" s="255"/>
    </row>
    <row r="175" spans="2:18" x14ac:dyDescent="0.4">
      <c r="B175" s="255"/>
      <c r="C175" s="297"/>
      <c r="D175" s="255"/>
      <c r="E175" s="255"/>
      <c r="F175" s="255"/>
      <c r="G175" s="255"/>
      <c r="H175" s="255"/>
      <c r="I175" s="255"/>
      <c r="J175" s="255"/>
      <c r="K175" s="255"/>
      <c r="L175" s="255"/>
      <c r="M175" s="255"/>
      <c r="N175" s="255"/>
      <c r="O175" s="255"/>
      <c r="P175" s="255"/>
      <c r="Q175" s="255"/>
      <c r="R175" s="255"/>
    </row>
    <row r="176" spans="2:18" x14ac:dyDescent="0.4">
      <c r="B176" s="255"/>
      <c r="C176" s="297"/>
      <c r="D176" s="255"/>
      <c r="E176" s="255"/>
      <c r="F176" s="255"/>
      <c r="G176" s="255"/>
      <c r="H176" s="255"/>
      <c r="I176" s="255"/>
      <c r="J176" s="255"/>
      <c r="K176" s="255"/>
      <c r="L176" s="255"/>
      <c r="M176" s="255"/>
      <c r="N176" s="255"/>
      <c r="O176" s="255"/>
      <c r="P176" s="256"/>
      <c r="Q176" s="256"/>
      <c r="R176" s="256"/>
    </row>
    <row r="177" spans="2:18" x14ac:dyDescent="0.4">
      <c r="B177" s="256"/>
      <c r="C177" s="298"/>
      <c r="D177" s="256"/>
      <c r="E177" s="256"/>
      <c r="F177" s="256"/>
      <c r="G177" s="256"/>
      <c r="H177" s="256"/>
      <c r="I177" s="256"/>
      <c r="J177" s="256"/>
      <c r="K177" s="256"/>
      <c r="L177" s="256"/>
      <c r="M177" s="256"/>
      <c r="N177" s="256"/>
      <c r="O177" s="256"/>
      <c r="P177" s="257"/>
      <c r="Q177" s="257"/>
      <c r="R177" s="257"/>
    </row>
    <row r="178" spans="2:18" x14ac:dyDescent="0.4">
      <c r="B178" s="257"/>
      <c r="C178" s="299"/>
      <c r="D178" s="257"/>
      <c r="E178" s="257"/>
      <c r="F178" s="257"/>
      <c r="G178" s="257"/>
      <c r="H178" s="257"/>
      <c r="I178" s="257"/>
      <c r="J178" s="257"/>
      <c r="K178" s="257"/>
      <c r="L178" s="257"/>
      <c r="M178" s="257"/>
      <c r="N178" s="257"/>
      <c r="O178" s="257"/>
      <c r="P178" s="255"/>
      <c r="Q178" s="255"/>
      <c r="R178" s="255"/>
    </row>
    <row r="179" spans="2:18" x14ac:dyDescent="0.4">
      <c r="B179" s="255"/>
      <c r="C179" s="297"/>
      <c r="D179" s="255"/>
      <c r="E179" s="255"/>
      <c r="F179" s="255"/>
      <c r="G179" s="255"/>
      <c r="H179" s="255"/>
      <c r="I179" s="255"/>
      <c r="J179" s="255"/>
      <c r="K179" s="255"/>
      <c r="L179" s="255"/>
      <c r="M179" s="255"/>
      <c r="N179" s="255"/>
      <c r="O179" s="255"/>
      <c r="P179" s="255"/>
      <c r="Q179" s="255"/>
      <c r="R179" s="255"/>
    </row>
    <row r="180" spans="2:18" x14ac:dyDescent="0.4">
      <c r="B180" s="255"/>
      <c r="C180" s="297"/>
      <c r="D180" s="255"/>
      <c r="E180" s="255"/>
      <c r="F180" s="255"/>
      <c r="G180" s="255"/>
      <c r="H180" s="255"/>
      <c r="I180" s="255"/>
      <c r="J180" s="255"/>
      <c r="K180" s="255"/>
      <c r="L180" s="255"/>
      <c r="M180" s="255"/>
      <c r="N180" s="255"/>
      <c r="O180" s="255"/>
      <c r="P180" s="255"/>
      <c r="Q180" s="255"/>
      <c r="R180" s="255"/>
    </row>
    <row r="181" spans="2:18" x14ac:dyDescent="0.4">
      <c r="B181" s="255"/>
      <c r="C181" s="297"/>
      <c r="D181" s="255"/>
      <c r="E181" s="255"/>
      <c r="F181" s="255"/>
      <c r="G181" s="255"/>
      <c r="H181" s="255"/>
      <c r="I181" s="255"/>
      <c r="J181" s="255"/>
      <c r="K181" s="255"/>
      <c r="L181" s="255"/>
      <c r="M181" s="255"/>
      <c r="N181" s="255"/>
      <c r="O181" s="255"/>
      <c r="P181" s="255"/>
      <c r="Q181" s="255"/>
      <c r="R181" s="255"/>
    </row>
    <row r="182" spans="2:18" x14ac:dyDescent="0.4">
      <c r="B182" s="255"/>
      <c r="C182" s="297"/>
      <c r="D182" s="255"/>
      <c r="E182" s="255"/>
      <c r="F182" s="255"/>
      <c r="G182" s="255"/>
      <c r="H182" s="255"/>
      <c r="I182" s="255"/>
      <c r="J182" s="255"/>
      <c r="K182" s="255"/>
      <c r="L182" s="255"/>
      <c r="M182" s="255"/>
      <c r="N182" s="255"/>
      <c r="O182" s="255"/>
      <c r="P182" s="255"/>
      <c r="Q182" s="255"/>
      <c r="R182" s="255"/>
    </row>
    <row r="183" spans="2:18" x14ac:dyDescent="0.4">
      <c r="B183" s="255"/>
      <c r="C183" s="297"/>
      <c r="D183" s="255"/>
      <c r="E183" s="255"/>
      <c r="F183" s="255"/>
      <c r="G183" s="255"/>
      <c r="H183" s="255"/>
      <c r="I183" s="255"/>
      <c r="J183" s="255"/>
      <c r="K183" s="255"/>
      <c r="L183" s="255"/>
      <c r="M183" s="255"/>
      <c r="N183" s="255"/>
      <c r="O183" s="255"/>
      <c r="P183" s="255"/>
      <c r="Q183" s="255"/>
      <c r="R183" s="255"/>
    </row>
    <row r="184" spans="2:18" x14ac:dyDescent="0.4">
      <c r="B184" s="255"/>
      <c r="C184" s="297"/>
      <c r="D184" s="255"/>
      <c r="E184" s="255"/>
      <c r="F184" s="255"/>
      <c r="G184" s="255"/>
      <c r="H184" s="255"/>
      <c r="I184" s="255"/>
      <c r="J184" s="255"/>
      <c r="K184" s="255"/>
      <c r="L184" s="255"/>
      <c r="M184" s="255"/>
      <c r="N184" s="255"/>
      <c r="O184" s="255"/>
      <c r="P184" s="255"/>
      <c r="Q184" s="255"/>
      <c r="R184" s="255"/>
    </row>
    <row r="185" spans="2:18" x14ac:dyDescent="0.4">
      <c r="B185" s="255"/>
      <c r="C185" s="297"/>
      <c r="D185" s="255"/>
      <c r="E185" s="255"/>
      <c r="F185" s="255"/>
      <c r="G185" s="255"/>
      <c r="H185" s="255"/>
      <c r="I185" s="255"/>
      <c r="J185" s="255"/>
      <c r="K185" s="255"/>
      <c r="L185" s="255"/>
      <c r="M185" s="255"/>
      <c r="N185" s="255"/>
      <c r="O185" s="255"/>
      <c r="P185" s="255"/>
      <c r="Q185" s="255"/>
      <c r="R185" s="255"/>
    </row>
    <row r="186" spans="2:18" x14ac:dyDescent="0.4">
      <c r="B186" s="255"/>
      <c r="C186" s="297"/>
      <c r="D186" s="255"/>
      <c r="E186" s="255"/>
      <c r="F186" s="255"/>
      <c r="G186" s="255"/>
      <c r="H186" s="255"/>
      <c r="I186" s="255"/>
      <c r="J186" s="255"/>
      <c r="K186" s="255"/>
      <c r="L186" s="255"/>
      <c r="M186" s="255"/>
      <c r="N186" s="255"/>
      <c r="O186" s="255"/>
      <c r="P186" s="258"/>
      <c r="Q186" s="258"/>
      <c r="R186" s="258"/>
    </row>
    <row r="187" spans="2:18" x14ac:dyDescent="0.4">
      <c r="B187" s="258"/>
      <c r="C187" s="298"/>
      <c r="D187" s="258"/>
      <c r="E187" s="258"/>
      <c r="F187" s="258"/>
      <c r="G187" s="258"/>
      <c r="H187" s="258"/>
      <c r="I187" s="258"/>
      <c r="J187" s="258"/>
      <c r="K187" s="258"/>
      <c r="L187" s="258"/>
      <c r="M187" s="258"/>
      <c r="N187" s="258"/>
      <c r="O187" s="258"/>
      <c r="P187" s="258"/>
      <c r="Q187" s="258"/>
      <c r="R187" s="258"/>
    </row>
    <row r="188" spans="2:18" x14ac:dyDescent="0.4">
      <c r="B188" s="258"/>
      <c r="C188" s="298"/>
      <c r="D188" s="258"/>
      <c r="E188" s="258"/>
      <c r="F188" s="258"/>
      <c r="G188" s="258"/>
      <c r="H188" s="258"/>
      <c r="I188" s="258"/>
      <c r="J188" s="258"/>
      <c r="K188" s="258"/>
      <c r="L188" s="258"/>
      <c r="M188" s="258"/>
      <c r="N188" s="258"/>
      <c r="O188" s="258"/>
      <c r="P188" s="258"/>
      <c r="Q188" s="258"/>
      <c r="R188" s="258"/>
    </row>
    <row r="189" spans="2:18" x14ac:dyDescent="0.4">
      <c r="B189" s="258"/>
      <c r="C189" s="298"/>
      <c r="D189" s="258"/>
      <c r="E189" s="258"/>
      <c r="F189" s="258"/>
      <c r="G189" s="258"/>
      <c r="H189" s="258"/>
      <c r="I189" s="258"/>
      <c r="J189" s="258"/>
      <c r="K189" s="258"/>
      <c r="L189" s="258"/>
      <c r="M189" s="258"/>
      <c r="N189" s="258"/>
      <c r="O189" s="258"/>
      <c r="P189" s="256"/>
      <c r="Q189" s="256"/>
      <c r="R189" s="256"/>
    </row>
    <row r="190" spans="2:18" x14ac:dyDescent="0.4">
      <c r="B190" s="256"/>
      <c r="C190" s="298"/>
      <c r="D190" s="256"/>
      <c r="E190" s="256"/>
      <c r="F190" s="256"/>
      <c r="G190" s="256"/>
      <c r="H190" s="256"/>
      <c r="I190" s="256"/>
      <c r="J190" s="256"/>
      <c r="K190" s="256"/>
      <c r="L190" s="256"/>
      <c r="M190" s="256"/>
      <c r="N190" s="256"/>
      <c r="O190" s="256"/>
      <c r="P190" s="257"/>
      <c r="Q190" s="257"/>
      <c r="R190" s="257"/>
    </row>
    <row r="191" spans="2:18" x14ac:dyDescent="0.4">
      <c r="B191" s="257"/>
      <c r="C191" s="299"/>
      <c r="D191" s="257"/>
      <c r="E191" s="257"/>
      <c r="F191" s="257"/>
      <c r="G191" s="257"/>
      <c r="H191" s="257"/>
      <c r="I191" s="257"/>
      <c r="J191" s="257"/>
      <c r="K191" s="257"/>
      <c r="L191" s="257"/>
      <c r="M191" s="257"/>
      <c r="N191" s="257"/>
      <c r="O191" s="257"/>
      <c r="P191" s="255"/>
      <c r="Q191" s="255"/>
      <c r="R191" s="255"/>
    </row>
    <row r="192" spans="2:18" x14ac:dyDescent="0.4">
      <c r="B192" s="255"/>
      <c r="C192" s="297"/>
      <c r="D192" s="255"/>
      <c r="E192" s="255"/>
      <c r="F192" s="255"/>
      <c r="G192" s="255"/>
      <c r="H192" s="255"/>
      <c r="I192" s="255"/>
      <c r="J192" s="255"/>
      <c r="K192" s="255"/>
      <c r="L192" s="255"/>
      <c r="M192" s="255"/>
      <c r="N192" s="255"/>
      <c r="O192" s="255"/>
      <c r="P192" s="255"/>
      <c r="Q192" s="255"/>
      <c r="R192" s="255"/>
    </row>
    <row r="193" spans="2:15" x14ac:dyDescent="0.4">
      <c r="B193" s="255"/>
      <c r="C193" s="297"/>
      <c r="D193" s="255"/>
      <c r="E193" s="255"/>
      <c r="F193" s="255"/>
      <c r="G193" s="255"/>
      <c r="H193" s="255"/>
      <c r="I193" s="255"/>
      <c r="J193" s="255"/>
      <c r="K193" s="255"/>
      <c r="L193" s="255"/>
      <c r="M193" s="255"/>
      <c r="N193" s="255"/>
      <c r="O193" s="255"/>
    </row>
  </sheetData>
  <sheetProtection sheet="1" objects="1" scenarios="1"/>
  <mergeCells count="146">
    <mergeCell ref="AK36:AN36"/>
    <mergeCell ref="AK37:AL37"/>
    <mergeCell ref="AM37:AN37"/>
    <mergeCell ref="AK39:AN39"/>
    <mergeCell ref="AK38:AL38"/>
    <mergeCell ref="AM38:AN38"/>
    <mergeCell ref="I101:J101"/>
    <mergeCell ref="O102:O104"/>
    <mergeCell ref="P102:P10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39:AD39"/>
    <mergeCell ref="AE39:AG39"/>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17:E17"/>
    <mergeCell ref="W17:X17"/>
    <mergeCell ref="Y17:Z17"/>
    <mergeCell ref="F18:I18"/>
    <mergeCell ref="W18:X18"/>
    <mergeCell ref="Y18:Z18"/>
    <mergeCell ref="F13:I13"/>
    <mergeCell ref="B14:E14"/>
    <mergeCell ref="W14:X14"/>
    <mergeCell ref="Y14:Z14"/>
    <mergeCell ref="Y15:Z15"/>
    <mergeCell ref="F16:I16"/>
    <mergeCell ref="Y16:Z16"/>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R1"/>
    <mergeCell ref="B2:R2"/>
    <mergeCell ref="V2:AL2"/>
    <mergeCell ref="B3:G3"/>
    <mergeCell ref="H3:O3"/>
    <mergeCell ref="B5:C5"/>
    <mergeCell ref="H5:N5"/>
    <mergeCell ref="AI5:AJ5"/>
    <mergeCell ref="AK5:AL5"/>
  </mergeCells>
  <phoneticPr fontId="2"/>
  <conditionalFormatting sqref="B41:D100">
    <cfRule type="containsBlanks" dxfId="51" priority="3">
      <formula>LEN(TRIM(B41))=0</formula>
    </cfRule>
  </conditionalFormatting>
  <conditionalFormatting sqref="C41:C100">
    <cfRule type="containsText" dxfId="50" priority="4" operator="containsText" text="01">
      <formula>NOT(ISERROR(SEARCH("01",C41)))</formula>
    </cfRule>
    <cfRule type="containsText" dxfId="49" priority="5" operator="containsText" text="02">
      <formula>NOT(ISERROR(SEARCH("02",C41)))</formula>
    </cfRule>
    <cfRule type="containsText" dxfId="48" priority="6" operator="containsText" text="03">
      <formula>NOT(ISERROR(SEARCH("03",C41)))</formula>
    </cfRule>
    <cfRule type="containsText" dxfId="47" priority="7" operator="containsText" text="04">
      <formula>NOT(ISERROR(SEARCH("04",C41)))</formula>
    </cfRule>
    <cfRule type="containsText" dxfId="46" priority="8" operator="containsText" text="06">
      <formula>NOT(ISERROR(SEARCH("06",C41)))</formula>
    </cfRule>
  </conditionalFormatting>
  <conditionalFormatting sqref="E41:E100 G41:H100 K41:L100">
    <cfRule type="expression" dxfId="45" priority="10">
      <formula>$C41="02【日給制+手当(月額)】"</formula>
    </cfRule>
  </conditionalFormatting>
  <conditionalFormatting sqref="E41:E100 H41:H100 L41:L100">
    <cfRule type="expression" dxfId="44" priority="9">
      <formula>$C41&lt;&gt;"02【日給制+手当(月額)】"</formula>
    </cfRule>
  </conditionalFormatting>
  <conditionalFormatting sqref="F41:G100">
    <cfRule type="containsBlanks" dxfId="43" priority="11">
      <formula>LEN(TRIM(F41))=0</formula>
    </cfRule>
  </conditionalFormatting>
  <conditionalFormatting sqref="J41:K100">
    <cfRule type="containsBlanks" dxfId="42" priority="12">
      <formula>LEN(TRIM(J41))=0</formula>
    </cfRule>
  </conditionalFormatting>
  <conditionalFormatting sqref="O41:O100">
    <cfRule type="cellIs" dxfId="41" priority="13" operator="lessThan">
      <formula>998</formula>
    </cfRule>
  </conditionalFormatting>
  <conditionalFormatting sqref="P41:P100">
    <cfRule type="cellIs" dxfId="40" priority="2" operator="lessThan">
      <formula>1062</formula>
    </cfRule>
  </conditionalFormatting>
  <conditionalFormatting sqref="R41:R100">
    <cfRule type="containsText" dxfId="39" priority="15" operator="containsText" text="最低">
      <formula>NOT(ISERROR(SEARCH("最低",R41)))</formula>
    </cfRule>
  </conditionalFormatting>
  <conditionalFormatting sqref="X52:Z61">
    <cfRule type="containsBlanks" dxfId="38" priority="16">
      <formula>LEN(TRIM(X52))=0</formula>
    </cfRule>
  </conditionalFormatting>
  <conditionalFormatting sqref="Y52:Y61">
    <cfRule type="containsText" dxfId="37" priority="17" operator="containsText" text="01">
      <formula>NOT(ISERROR(SEARCH("01",Y52)))</formula>
    </cfRule>
    <cfRule type="containsText" dxfId="36" priority="18" operator="containsText" text="02">
      <formula>NOT(ISERROR(SEARCH("02",Y52)))</formula>
    </cfRule>
    <cfRule type="containsText" dxfId="35" priority="19" operator="containsText" text="03">
      <formula>NOT(ISERROR(SEARCH("03",Y52)))</formula>
    </cfRule>
    <cfRule type="containsText" dxfId="34" priority="20" operator="containsText" text="04">
      <formula>NOT(ISERROR(SEARCH("04",Y52)))</formula>
    </cfRule>
    <cfRule type="containsText" dxfId="33" priority="21" operator="containsText" text="06">
      <formula>NOT(ISERROR(SEARCH("06",Y52)))</formula>
    </cfRule>
  </conditionalFormatting>
  <conditionalFormatting sqref="AA52:AA61 AC52:AD61 AG52:AH61">
    <cfRule type="expression" dxfId="32" priority="23">
      <formula>$Y52="02【日給制+手当(月額)】"</formula>
    </cfRule>
  </conditionalFormatting>
  <conditionalFormatting sqref="AA52:AA61 AD52:AD61 AH52:AH61">
    <cfRule type="expression" dxfId="31" priority="22">
      <formula>$Y52&lt;&gt;"02【日給制+手当(月額)】"</formula>
    </cfRule>
  </conditionalFormatting>
  <conditionalFormatting sqref="AB52:AC61">
    <cfRule type="containsBlanks" dxfId="30" priority="24">
      <formula>LEN(TRIM(AB52))=0</formula>
    </cfRule>
  </conditionalFormatting>
  <conditionalFormatting sqref="AF52:AG61">
    <cfRule type="containsBlanks" dxfId="29" priority="25">
      <formula>LEN(TRIM(AF52))=0</formula>
    </cfRule>
  </conditionalFormatting>
  <conditionalFormatting sqref="AL52:AL61">
    <cfRule type="cellIs" dxfId="28" priority="1" operator="lessThan">
      <formula>1062</formula>
    </cfRule>
    <cfRule type="cellIs" dxfId="27" priority="26" operator="lessThan">
      <formula>998</formula>
    </cfRule>
  </conditionalFormatting>
  <conditionalFormatting sqref="AN52:AN61">
    <cfRule type="containsText" dxfId="26" priority="27" operator="containsText" text="最低">
      <formula>NOT(ISERROR(SEARCH("最低",AN52)))</formula>
    </cfRule>
  </conditionalFormatting>
  <dataValidations count="7">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100" xr:uid="{E2A5A5A8-DCB0-4E78-8179-BB9FA0BD96B5}"/>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100" xr:uid="{9646F0B5-8E97-4093-BB2B-CDCEFDE8B3C8}">
      <formula1>"01【月給制】,02【日給制+手当(月額)】,03【日給制】,04【時給制】,05【完全歩合制】,06【固定給+歩合制】,88【退職・異動等】"</formula1>
    </dataValidation>
    <dataValidation imeMode="off" allowBlank="1" showInputMessage="1" showErrorMessage="1" sqref="D30:D32 D26:D28 D7:D9 D11:D13 D15:D16 Z44 Z40:Z42 F21 D18:D20" xr:uid="{021AC1C3-EB05-4633-BBF7-3413D91D5275}"/>
    <dataValidation type="list" allowBlank="1" showInputMessage="1" showErrorMessage="1" sqref="I22" xr:uid="{5005856F-926F-4224-AD8E-90FDACA6FEE3}">
      <formula1>"予定,実績"</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1A08E264-412D-476B-95F0-CF4682A50030}"/>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31F15298-4CEE-4B3D-800E-2B879548F2CB}"/>
    <dataValidation type="list" allowBlank="1" showInputMessage="1" showErrorMessage="1" sqref="Y52:Y61" xr:uid="{946AC851-4D8A-4B87-BF33-9939C9AB6B27}">
      <formula1>"01【月給制】,02【日給制+手当(月額)】,03【日給制】,04【時給制】,05【完全歩合制】,06【固定給+歩合制】,88【異動・退職等】"</formula1>
    </dataValidation>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A9A0F-EBAD-4F68-8D45-1815745CB749}">
  <sheetPr>
    <pageSetUpPr fitToPage="1"/>
  </sheetPr>
  <dimension ref="A1:AQ233"/>
  <sheetViews>
    <sheetView showGridLines="0" topLeftCell="A16" zoomScale="75" zoomScaleNormal="75" zoomScaleSheetLayoutView="100" workbookViewId="0">
      <selection activeCell="J26" sqref="J26"/>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9" width="11.875" customWidth="1"/>
    <col min="40" max="40" width="14.375" customWidth="1"/>
    <col min="42" max="42" width="2.5" customWidth="1"/>
  </cols>
  <sheetData>
    <row r="1" spans="1:38" ht="24" customHeight="1" thickBot="1" x14ac:dyDescent="0.45">
      <c r="A1" s="2"/>
      <c r="B1" s="352" t="s">
        <v>30</v>
      </c>
      <c r="C1" s="353"/>
      <c r="D1" s="353"/>
      <c r="E1" s="353"/>
      <c r="F1" s="353"/>
      <c r="G1" s="353"/>
      <c r="H1" s="353"/>
      <c r="I1" s="353"/>
      <c r="J1" s="353"/>
      <c r="K1" s="353"/>
      <c r="L1" s="353"/>
      <c r="M1" s="353"/>
      <c r="N1" s="353"/>
      <c r="O1" s="353"/>
      <c r="P1" s="353"/>
      <c r="Q1" s="353"/>
      <c r="R1" s="354"/>
      <c r="S1" s="3"/>
      <c r="U1" s="152"/>
    </row>
    <row r="2" spans="1:38" ht="28.5" customHeight="1" x14ac:dyDescent="0.4">
      <c r="A2" s="4"/>
      <c r="B2" s="500" t="s">
        <v>159</v>
      </c>
      <c r="C2" s="500"/>
      <c r="D2" s="500"/>
      <c r="E2" s="500"/>
      <c r="F2" s="500"/>
      <c r="G2" s="500"/>
      <c r="H2" s="500"/>
      <c r="I2" s="500"/>
      <c r="J2" s="500"/>
      <c r="K2" s="500"/>
      <c r="L2" s="500"/>
      <c r="M2" s="500"/>
      <c r="N2" s="500"/>
      <c r="O2" s="500"/>
      <c r="P2" s="500"/>
      <c r="Q2" s="500"/>
      <c r="R2" s="500"/>
      <c r="S2" s="3"/>
      <c r="U2" s="152"/>
      <c r="V2" s="356" t="s">
        <v>31</v>
      </c>
      <c r="W2" s="357"/>
      <c r="X2" s="357"/>
      <c r="Y2" s="357"/>
      <c r="Z2" s="357"/>
      <c r="AA2" s="357"/>
      <c r="AB2" s="357"/>
      <c r="AC2" s="357"/>
      <c r="AD2" s="357"/>
      <c r="AE2" s="357"/>
      <c r="AF2" s="357"/>
      <c r="AG2" s="357"/>
      <c r="AH2" s="357"/>
      <c r="AI2" s="357"/>
      <c r="AJ2" s="357"/>
      <c r="AK2" s="357"/>
      <c r="AL2" s="357"/>
    </row>
    <row r="3" spans="1:38" ht="18.75" customHeight="1" x14ac:dyDescent="0.4">
      <c r="A3" s="4"/>
      <c r="B3" s="501" t="s">
        <v>32</v>
      </c>
      <c r="C3" s="502"/>
      <c r="D3" s="502"/>
      <c r="E3" s="502"/>
      <c r="F3" s="502"/>
      <c r="G3" s="502"/>
      <c r="H3" s="502" t="s">
        <v>33</v>
      </c>
      <c r="I3" s="502"/>
      <c r="J3" s="502"/>
      <c r="K3" s="502"/>
      <c r="L3" s="502"/>
      <c r="M3" s="502"/>
      <c r="N3" s="502"/>
      <c r="O3" s="502"/>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360" t="s">
        <v>34</v>
      </c>
      <c r="C5" s="360"/>
      <c r="D5" s="8" t="s">
        <v>35</v>
      </c>
      <c r="E5" s="9"/>
      <c r="F5" s="10" t="s">
        <v>36</v>
      </c>
      <c r="G5" s="11" t="s">
        <v>37</v>
      </c>
      <c r="H5" s="361" t="s">
        <v>38</v>
      </c>
      <c r="I5" s="362"/>
      <c r="J5" s="362"/>
      <c r="K5" s="362"/>
      <c r="L5" s="362"/>
      <c r="M5" s="362"/>
      <c r="N5" s="362"/>
      <c r="O5" s="2"/>
      <c r="P5" s="2"/>
      <c r="Q5" s="2"/>
      <c r="R5" s="2"/>
      <c r="U5" s="152"/>
      <c r="V5" s="153"/>
      <c r="W5" s="154"/>
      <c r="X5" s="154"/>
      <c r="Y5" s="154"/>
      <c r="Z5" s="154"/>
      <c r="AA5" s="154"/>
      <c r="AB5" s="154"/>
      <c r="AC5" s="154"/>
      <c r="AD5" s="154"/>
      <c r="AE5" s="154"/>
      <c r="AF5" s="154"/>
      <c r="AG5" s="154"/>
      <c r="AH5" s="154"/>
      <c r="AI5" s="363"/>
      <c r="AJ5" s="363"/>
      <c r="AK5" s="363"/>
      <c r="AL5" s="363"/>
    </row>
    <row r="6" spans="1:38" ht="18.75" customHeight="1" thickTop="1" thickBot="1" x14ac:dyDescent="0.45">
      <c r="A6" s="4"/>
      <c r="B6" s="368" t="s">
        <v>39</v>
      </c>
      <c r="C6" s="369"/>
      <c r="D6" s="369"/>
      <c r="E6" s="369"/>
      <c r="F6" s="369"/>
      <c r="G6" s="370"/>
      <c r="H6" s="370"/>
      <c r="I6" s="370"/>
      <c r="J6" s="370"/>
      <c r="K6" s="12"/>
      <c r="L6" s="12"/>
      <c r="M6" s="12"/>
      <c r="N6" s="12"/>
      <c r="O6" s="13"/>
      <c r="P6" s="14"/>
      <c r="Q6" s="2"/>
      <c r="R6" s="2"/>
      <c r="U6" s="152"/>
      <c r="V6" s="153"/>
      <c r="W6" s="154"/>
      <c r="X6" s="154"/>
      <c r="Y6" s="154"/>
      <c r="Z6" s="154"/>
      <c r="AA6" s="154"/>
      <c r="AB6" s="154"/>
      <c r="AC6" s="154"/>
      <c r="AD6" s="154"/>
      <c r="AE6" s="154"/>
      <c r="AF6" s="154"/>
      <c r="AG6" s="154"/>
      <c r="AH6" s="154"/>
      <c r="AI6" s="155"/>
      <c r="AJ6" s="155"/>
      <c r="AK6" s="371"/>
      <c r="AL6" s="371"/>
    </row>
    <row r="7" spans="1:38" ht="18.75" customHeight="1" thickTop="1" thickBot="1" x14ac:dyDescent="0.45">
      <c r="A7" s="4"/>
      <c r="B7" s="15"/>
      <c r="C7" s="16" t="s">
        <v>40</v>
      </c>
      <c r="D7" s="148"/>
      <c r="E7" s="17" t="s">
        <v>41</v>
      </c>
      <c r="K7" s="12"/>
      <c r="L7" s="12"/>
      <c r="M7" s="12"/>
      <c r="N7" s="12"/>
      <c r="O7" s="12"/>
      <c r="P7" s="18"/>
      <c r="Q7" s="2"/>
      <c r="R7" s="2"/>
      <c r="U7" s="152"/>
      <c r="V7" s="153"/>
      <c r="W7" s="154"/>
      <c r="X7" s="154"/>
      <c r="Y7" s="154"/>
      <c r="Z7" s="154"/>
      <c r="AA7" s="154"/>
      <c r="AB7" s="154"/>
      <c r="AC7" s="154"/>
      <c r="AD7" s="154"/>
      <c r="AE7" s="154"/>
      <c r="AF7" s="154"/>
      <c r="AG7" s="154"/>
      <c r="AH7" s="154"/>
      <c r="AI7" s="155"/>
      <c r="AJ7" s="155"/>
      <c r="AK7" s="365"/>
      <c r="AL7" s="365"/>
    </row>
    <row r="8" spans="1:38" ht="18.75" customHeight="1" thickTop="1" thickBot="1" x14ac:dyDescent="0.45">
      <c r="A8" s="4"/>
      <c r="B8" s="15"/>
      <c r="C8" s="19" t="s">
        <v>42</v>
      </c>
      <c r="D8" s="149">
        <v>122</v>
      </c>
      <c r="E8" s="20" t="s">
        <v>41</v>
      </c>
      <c r="F8" s="21"/>
      <c r="I8" s="21"/>
      <c r="J8" s="22" t="s">
        <v>43</v>
      </c>
      <c r="K8" s="12"/>
      <c r="L8" s="12"/>
      <c r="M8" s="12"/>
      <c r="N8" s="12"/>
      <c r="O8" s="12"/>
      <c r="P8" s="18"/>
      <c r="Q8" s="2"/>
      <c r="R8" s="2"/>
      <c r="U8" s="152"/>
      <c r="V8" s="153"/>
      <c r="W8" s="154"/>
      <c r="X8" s="154"/>
      <c r="Y8" s="154"/>
      <c r="Z8" s="154"/>
      <c r="AA8" s="154"/>
      <c r="AB8" s="154"/>
      <c r="AC8" s="154"/>
      <c r="AD8" s="154"/>
      <c r="AE8" s="154"/>
      <c r="AF8" s="154"/>
      <c r="AG8" s="154"/>
      <c r="AH8" s="154"/>
      <c r="AI8" s="364"/>
      <c r="AJ8" s="364"/>
      <c r="AK8" s="365"/>
      <c r="AL8" s="365"/>
    </row>
    <row r="9" spans="1:38" ht="18.75" customHeight="1" thickTop="1" thickBot="1" x14ac:dyDescent="0.45">
      <c r="A9" s="4"/>
      <c r="B9" s="15"/>
      <c r="C9" s="23" t="s">
        <v>44</v>
      </c>
      <c r="D9" s="150">
        <v>8</v>
      </c>
      <c r="E9" s="24" t="s">
        <v>45</v>
      </c>
      <c r="F9" s="372" t="s">
        <v>46</v>
      </c>
      <c r="G9" s="372"/>
      <c r="H9" s="372"/>
      <c r="I9" s="373"/>
      <c r="J9" s="25">
        <f>IF($D$7="",365-$D$8,$D$7)*$D$9/12</f>
        <v>162</v>
      </c>
      <c r="K9" s="26" t="s">
        <v>47</v>
      </c>
      <c r="L9" s="27"/>
      <c r="M9" s="12"/>
      <c r="N9" s="12"/>
      <c r="O9" s="12"/>
      <c r="P9" s="18"/>
      <c r="Q9" s="2"/>
      <c r="R9" s="2"/>
      <c r="U9" s="152"/>
      <c r="V9" s="153"/>
      <c r="W9" s="154"/>
      <c r="X9" s="154"/>
      <c r="Y9" s="154"/>
      <c r="Z9" s="154"/>
      <c r="AA9" s="154"/>
      <c r="AB9" s="154"/>
      <c r="AC9" s="154"/>
      <c r="AD9" s="154"/>
      <c r="AE9" s="154"/>
      <c r="AF9" s="154"/>
      <c r="AG9" s="154"/>
      <c r="AH9" s="154"/>
      <c r="AI9" s="364"/>
      <c r="AJ9" s="364"/>
      <c r="AK9" s="365"/>
      <c r="AL9" s="365"/>
    </row>
    <row r="10" spans="1:38" ht="18.75" customHeight="1" thickTop="1" thickBot="1" x14ac:dyDescent="0.45">
      <c r="A10" s="4"/>
      <c r="B10" s="28" t="s">
        <v>48</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364"/>
      <c r="AJ10" s="364"/>
      <c r="AK10" s="365"/>
      <c r="AL10" s="365"/>
    </row>
    <row r="11" spans="1:38" ht="18.75" customHeight="1" thickTop="1" thickBot="1" x14ac:dyDescent="0.45">
      <c r="A11" s="4"/>
      <c r="B11" s="15"/>
      <c r="C11" s="16" t="s">
        <v>40</v>
      </c>
      <c r="D11" s="148">
        <v>243</v>
      </c>
      <c r="E11" s="17" t="s">
        <v>41</v>
      </c>
      <c r="I11" s="21"/>
      <c r="J11" s="22" t="s">
        <v>43</v>
      </c>
      <c r="K11" s="12"/>
      <c r="L11" s="12"/>
      <c r="M11" s="12"/>
      <c r="N11" s="12"/>
      <c r="O11" s="12"/>
      <c r="P11" s="18"/>
      <c r="Q11" s="2"/>
      <c r="R11" s="2"/>
      <c r="U11" s="152"/>
      <c r="V11" s="153"/>
      <c r="W11" s="154"/>
      <c r="X11" s="154"/>
      <c r="Y11" s="154"/>
      <c r="Z11" s="154"/>
      <c r="AA11" s="154"/>
      <c r="AB11" s="154"/>
      <c r="AC11" s="154"/>
      <c r="AD11" s="154"/>
      <c r="AE11" s="154"/>
      <c r="AF11" s="154"/>
      <c r="AG11" s="154"/>
      <c r="AH11" s="154"/>
      <c r="AI11" s="364"/>
      <c r="AJ11" s="364"/>
      <c r="AK11" s="365"/>
      <c r="AL11" s="365"/>
    </row>
    <row r="12" spans="1:38" ht="18.75" customHeight="1" thickTop="1" thickBot="1" x14ac:dyDescent="0.45">
      <c r="A12" s="4"/>
      <c r="B12" s="31"/>
      <c r="C12" s="19" t="s">
        <v>42</v>
      </c>
      <c r="D12" s="149"/>
      <c r="E12" s="20" t="s">
        <v>41</v>
      </c>
      <c r="F12" s="366" t="s">
        <v>49</v>
      </c>
      <c r="G12" s="366"/>
      <c r="H12" s="366"/>
      <c r="I12" s="367"/>
      <c r="J12" s="25">
        <f>D13</f>
        <v>8</v>
      </c>
      <c r="K12" s="26" t="s">
        <v>50</v>
      </c>
      <c r="L12" s="27"/>
      <c r="M12" s="12"/>
      <c r="N12" s="12"/>
      <c r="O12" s="12"/>
      <c r="P12" s="18"/>
      <c r="Q12" s="2"/>
      <c r="R12" s="2"/>
      <c r="U12" s="152"/>
      <c r="V12" s="153"/>
      <c r="W12" s="154"/>
      <c r="X12" s="154"/>
      <c r="Y12" s="154"/>
      <c r="Z12" s="154"/>
      <c r="AA12" s="154"/>
      <c r="AB12" s="154"/>
      <c r="AC12" s="154"/>
      <c r="AD12" s="154"/>
      <c r="AE12" s="154"/>
      <c r="AF12" s="154"/>
      <c r="AG12" s="154"/>
      <c r="AH12" s="154"/>
      <c r="AI12" s="364"/>
      <c r="AJ12" s="364"/>
      <c r="AK12" s="365"/>
      <c r="AL12" s="365"/>
    </row>
    <row r="13" spans="1:38" ht="18.75" customHeight="1" thickTop="1" thickBot="1" x14ac:dyDescent="0.45">
      <c r="A13" s="4"/>
      <c r="B13" s="32"/>
      <c r="C13" s="33" t="s">
        <v>44</v>
      </c>
      <c r="D13" s="150">
        <v>8</v>
      </c>
      <c r="E13" s="24" t="s">
        <v>45</v>
      </c>
      <c r="F13" s="372" t="s">
        <v>51</v>
      </c>
      <c r="G13" s="372"/>
      <c r="H13" s="372"/>
      <c r="I13" s="373"/>
      <c r="J13" s="34">
        <f>IF($D$11="",365-$D$12,$D$11)*$D$13/12</f>
        <v>162</v>
      </c>
      <c r="K13" s="35" t="s">
        <v>52</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374" t="s">
        <v>53</v>
      </c>
      <c r="C14" s="375"/>
      <c r="D14" s="375"/>
      <c r="E14" s="375"/>
      <c r="F14" s="30"/>
      <c r="G14" s="30"/>
      <c r="H14" s="30"/>
      <c r="I14" s="30"/>
      <c r="J14" s="30"/>
      <c r="K14" s="13"/>
      <c r="L14" s="13"/>
      <c r="M14" s="13"/>
      <c r="N14" s="13"/>
      <c r="O14" s="13"/>
      <c r="P14" s="14"/>
      <c r="Q14" s="2"/>
      <c r="R14" s="2"/>
      <c r="U14" s="152"/>
      <c r="V14" s="153"/>
      <c r="W14" s="363"/>
      <c r="X14" s="363"/>
      <c r="Y14" s="363"/>
      <c r="Z14" s="363"/>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43</v>
      </c>
      <c r="K15" s="12"/>
      <c r="L15" s="12"/>
      <c r="M15" s="12"/>
      <c r="N15" s="12"/>
      <c r="O15" s="12"/>
      <c r="P15" s="18"/>
      <c r="Q15" s="2"/>
      <c r="R15" s="2"/>
      <c r="U15" s="152"/>
      <c r="V15" s="153"/>
      <c r="W15" s="155"/>
      <c r="X15" s="155"/>
      <c r="Y15" s="371"/>
      <c r="Z15" s="371"/>
      <c r="AA15" s="154"/>
      <c r="AB15" s="154"/>
      <c r="AC15" s="154"/>
      <c r="AD15" s="154"/>
      <c r="AE15" s="154"/>
      <c r="AF15" s="154"/>
      <c r="AG15" s="154"/>
      <c r="AH15" s="154"/>
      <c r="AI15" s="154"/>
      <c r="AJ15" s="154"/>
      <c r="AK15" s="154"/>
      <c r="AL15" s="154"/>
    </row>
    <row r="16" spans="1:38" ht="18.75" customHeight="1" thickTop="1" thickBot="1" x14ac:dyDescent="0.45">
      <c r="A16" s="4"/>
      <c r="B16" s="32"/>
      <c r="C16" s="33" t="s">
        <v>44</v>
      </c>
      <c r="D16" s="151">
        <v>8</v>
      </c>
      <c r="E16" s="24" t="s">
        <v>45</v>
      </c>
      <c r="F16" s="372" t="s">
        <v>49</v>
      </c>
      <c r="G16" s="372"/>
      <c r="H16" s="372"/>
      <c r="I16" s="373"/>
      <c r="J16" s="25">
        <f>D16</f>
        <v>8</v>
      </c>
      <c r="K16" s="35" t="s">
        <v>50</v>
      </c>
      <c r="L16" s="36"/>
      <c r="M16" s="37"/>
      <c r="N16" s="37"/>
      <c r="O16" s="37"/>
      <c r="P16" s="38"/>
      <c r="Q16" s="2"/>
      <c r="R16" s="2"/>
      <c r="U16" s="152"/>
      <c r="V16" s="153"/>
      <c r="W16" s="155"/>
      <c r="X16" s="155"/>
      <c r="Y16" s="365"/>
      <c r="Z16" s="365"/>
      <c r="AA16" s="154"/>
      <c r="AB16" s="154"/>
      <c r="AC16" s="154"/>
      <c r="AD16" s="154"/>
      <c r="AE16" s="154"/>
      <c r="AF16" s="154"/>
      <c r="AG16" s="154"/>
      <c r="AH16" s="154"/>
      <c r="AI16" s="154"/>
      <c r="AJ16" s="154"/>
      <c r="AK16" s="154"/>
      <c r="AL16" s="154"/>
    </row>
    <row r="17" spans="1:40" ht="18.75" customHeight="1" thickTop="1" thickBot="1" x14ac:dyDescent="0.45">
      <c r="A17" s="4"/>
      <c r="B17" s="374" t="s">
        <v>54</v>
      </c>
      <c r="C17" s="375"/>
      <c r="D17" s="375"/>
      <c r="E17" s="375"/>
      <c r="F17" s="30"/>
      <c r="G17" s="30"/>
      <c r="H17" s="30"/>
      <c r="I17" s="30"/>
      <c r="J17" s="30"/>
      <c r="K17" s="13"/>
      <c r="L17" s="13"/>
      <c r="M17" s="13"/>
      <c r="N17" s="13"/>
      <c r="O17" s="13"/>
      <c r="P17" s="14"/>
      <c r="Q17" s="2"/>
      <c r="R17" s="2"/>
      <c r="U17" s="152"/>
      <c r="V17" s="153"/>
      <c r="W17" s="364"/>
      <c r="X17" s="364"/>
      <c r="Y17" s="365"/>
      <c r="Z17" s="365"/>
      <c r="AA17" s="154"/>
      <c r="AB17" s="154"/>
      <c r="AC17" s="154"/>
      <c r="AD17" s="154"/>
      <c r="AE17" s="154"/>
      <c r="AF17" s="154"/>
      <c r="AG17" s="154"/>
      <c r="AH17" s="154"/>
      <c r="AI17" s="154"/>
      <c r="AJ17" s="154"/>
      <c r="AK17" s="154"/>
      <c r="AL17" s="154"/>
    </row>
    <row r="18" spans="1:40" ht="18.75" customHeight="1" thickBot="1" x14ac:dyDescent="0.45">
      <c r="A18" s="4"/>
      <c r="B18" s="32"/>
      <c r="C18" s="40" t="s">
        <v>55</v>
      </c>
      <c r="D18" s="41">
        <v>1</v>
      </c>
      <c r="E18" s="42" t="s">
        <v>56</v>
      </c>
      <c r="F18" s="372" t="s">
        <v>57</v>
      </c>
      <c r="G18" s="372"/>
      <c r="H18" s="372"/>
      <c r="I18" s="373"/>
      <c r="J18" s="25">
        <f>D18</f>
        <v>1</v>
      </c>
      <c r="K18" s="35" t="s">
        <v>58</v>
      </c>
      <c r="L18" s="36"/>
      <c r="M18" s="37"/>
      <c r="N18" s="37"/>
      <c r="O18" s="37"/>
      <c r="P18" s="38"/>
      <c r="Q18" s="2"/>
      <c r="R18" s="2"/>
      <c r="U18" s="152"/>
      <c r="V18" s="153"/>
      <c r="W18" s="364"/>
      <c r="X18" s="364"/>
      <c r="Y18" s="365"/>
      <c r="Z18" s="365"/>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364"/>
      <c r="X20" s="364"/>
      <c r="Y20" s="365"/>
      <c r="Z20" s="365"/>
      <c r="AA20" s="154"/>
      <c r="AB20" s="154"/>
      <c r="AC20" s="154"/>
      <c r="AD20" s="154"/>
      <c r="AE20" s="154"/>
      <c r="AF20" s="154"/>
      <c r="AG20" s="154"/>
      <c r="AH20" s="154"/>
      <c r="AI20" s="154"/>
      <c r="AJ20" s="154"/>
      <c r="AK20" s="154"/>
      <c r="AL20" s="154"/>
    </row>
    <row r="21" spans="1:40" ht="28.5" customHeight="1" thickTop="1" thickBot="1" x14ac:dyDescent="0.45">
      <c r="B21" s="389" t="s">
        <v>59</v>
      </c>
      <c r="C21" s="389"/>
      <c r="D21" s="65"/>
      <c r="E21" s="66" t="s">
        <v>37</v>
      </c>
      <c r="F21" s="67" t="s">
        <v>60</v>
      </c>
      <c r="G21" s="68"/>
      <c r="H21" s="68"/>
      <c r="I21" s="69"/>
      <c r="J21" s="109"/>
      <c r="K21" s="27"/>
      <c r="L21" s="27"/>
      <c r="M21" s="12"/>
      <c r="N21" s="12"/>
      <c r="O21" s="12"/>
      <c r="P21" s="12"/>
      <c r="Q21" s="12"/>
      <c r="R21" s="12"/>
      <c r="U21" s="152"/>
      <c r="V21" s="153"/>
      <c r="W21" s="364"/>
      <c r="X21" s="364"/>
      <c r="Y21" s="365"/>
      <c r="Z21" s="365"/>
      <c r="AA21" s="154"/>
      <c r="AB21" s="154"/>
      <c r="AC21" s="154"/>
      <c r="AD21" s="154"/>
      <c r="AE21" s="154"/>
      <c r="AF21" s="154"/>
      <c r="AG21" s="154"/>
      <c r="AH21" s="154"/>
      <c r="AI21" s="154"/>
      <c r="AJ21" s="154"/>
      <c r="AK21" s="154"/>
      <c r="AL21" s="154"/>
    </row>
    <row r="22" spans="1:40" ht="18.75" customHeight="1" thickTop="1" thickBot="1" x14ac:dyDescent="0.45">
      <c r="A22" s="390" t="s">
        <v>61</v>
      </c>
      <c r="B22" s="390"/>
      <c r="C22" s="390"/>
      <c r="D22" s="390"/>
      <c r="E22" s="390"/>
      <c r="F22" s="390"/>
      <c r="G22" s="390"/>
      <c r="H22" s="391"/>
      <c r="I22" s="70" t="s">
        <v>62</v>
      </c>
      <c r="J22" s="392" t="s">
        <v>63</v>
      </c>
      <c r="K22" s="393"/>
      <c r="L22" s="393"/>
      <c r="M22" s="393"/>
      <c r="N22" s="393"/>
      <c r="O22" s="393"/>
      <c r="P22" s="393"/>
      <c r="Q22" s="393"/>
      <c r="R22" s="393"/>
      <c r="S22" s="393"/>
      <c r="U22" s="152"/>
      <c r="V22" s="153"/>
      <c r="W22" s="364"/>
      <c r="X22" s="364"/>
      <c r="Y22" s="365"/>
      <c r="Z22" s="365"/>
      <c r="AA22" s="154"/>
      <c r="AB22" s="154"/>
      <c r="AC22" s="154"/>
      <c r="AD22" s="154"/>
      <c r="AE22" s="154"/>
      <c r="AF22" s="154"/>
      <c r="AG22" s="154"/>
      <c r="AH22" s="154"/>
      <c r="AI22" s="154"/>
      <c r="AJ22" s="154"/>
      <c r="AK22" s="154"/>
      <c r="AL22" s="154"/>
    </row>
    <row r="23" spans="1:40" ht="18.75" customHeight="1" thickBot="1" x14ac:dyDescent="0.45">
      <c r="A23" s="376"/>
      <c r="B23" s="376"/>
      <c r="C23" s="376"/>
      <c r="D23" s="376"/>
      <c r="E23" s="376"/>
      <c r="F23" s="376"/>
      <c r="G23" s="376"/>
      <c r="H23" s="376"/>
      <c r="I23" s="376"/>
      <c r="J23" s="376"/>
      <c r="K23" s="376"/>
      <c r="L23" s="376"/>
      <c r="M23" s="376"/>
      <c r="N23" s="6"/>
      <c r="O23" s="377" t="s">
        <v>64</v>
      </c>
      <c r="P23" s="379" t="str">
        <f>'【様式第５号の４】事業場内賃金(時給単価)の平均'!N11&amp;""</f>
        <v/>
      </c>
      <c r="Q23" s="380"/>
      <c r="R23" s="381"/>
      <c r="U23" s="152"/>
      <c r="V23" s="153"/>
      <c r="W23" s="9"/>
      <c r="X23" s="376" t="s">
        <v>65</v>
      </c>
      <c r="Y23" s="376"/>
      <c r="Z23" s="376"/>
      <c r="AA23" s="376"/>
      <c r="AB23" s="154"/>
      <c r="AC23" s="154"/>
      <c r="AD23" s="154"/>
      <c r="AE23" s="154"/>
      <c r="AF23" s="154"/>
      <c r="AG23" s="154"/>
      <c r="AH23" s="154"/>
      <c r="AI23" s="154"/>
      <c r="AJ23" s="154"/>
      <c r="AK23" s="154"/>
      <c r="AL23" s="154"/>
    </row>
    <row r="24" spans="1:40" ht="18.75" customHeight="1" x14ac:dyDescent="0.4">
      <c r="B24" s="71" t="s">
        <v>66</v>
      </c>
      <c r="O24" s="378"/>
      <c r="P24" s="382"/>
      <c r="Q24" s="383"/>
      <c r="R24" s="384"/>
      <c r="U24" s="152"/>
      <c r="V24" s="153"/>
      <c r="W24" s="9"/>
      <c r="X24" s="385" t="s">
        <v>67</v>
      </c>
      <c r="Y24" s="386"/>
      <c r="Z24" s="387" t="s">
        <v>68</v>
      </c>
      <c r="AA24" s="388"/>
      <c r="AB24" s="154"/>
      <c r="AC24" s="154"/>
      <c r="AD24" s="154"/>
      <c r="AE24" s="154"/>
      <c r="AF24" s="154"/>
      <c r="AG24" s="154"/>
      <c r="AH24" s="154"/>
      <c r="AI24" s="154"/>
      <c r="AJ24" s="154"/>
      <c r="AK24" s="154"/>
      <c r="AL24" s="154"/>
    </row>
    <row r="25" spans="1:40" ht="18.75" customHeight="1" thickBot="1" x14ac:dyDescent="0.45">
      <c r="B25" s="407" t="s">
        <v>69</v>
      </c>
      <c r="C25" s="408"/>
      <c r="D25" s="73"/>
      <c r="E25" s="73"/>
      <c r="F25" s="74"/>
      <c r="G25" s="74"/>
      <c r="H25" s="74"/>
      <c r="I25" s="74"/>
      <c r="J25" s="74"/>
      <c r="K25" s="74"/>
      <c r="L25" s="74"/>
      <c r="M25" s="75"/>
      <c r="O25" s="21"/>
      <c r="U25" s="157"/>
      <c r="V25" s="9"/>
      <c r="W25" s="9"/>
      <c r="X25" s="158" t="s">
        <v>70</v>
      </c>
      <c r="Y25" s="159"/>
      <c r="Z25" s="160" t="s">
        <v>71</v>
      </c>
      <c r="AA25" s="161"/>
      <c r="AB25" s="9"/>
      <c r="AC25" s="9"/>
      <c r="AD25" s="9"/>
      <c r="AE25" s="9"/>
      <c r="AF25" s="9"/>
      <c r="AG25" s="9"/>
      <c r="AH25" s="9"/>
      <c r="AI25" s="9"/>
      <c r="AJ25" s="9"/>
      <c r="AK25" s="9"/>
      <c r="AL25" s="9"/>
    </row>
    <row r="26" spans="1:40" ht="18.75" customHeight="1" thickTop="1" x14ac:dyDescent="0.4">
      <c r="B26" s="409"/>
      <c r="C26" s="410"/>
      <c r="D26" s="39"/>
      <c r="E26" s="17"/>
      <c r="F26" s="76"/>
      <c r="G26" s="76"/>
      <c r="H26" s="76"/>
      <c r="I26" s="76"/>
      <c r="J26" s="76"/>
      <c r="K26" s="76"/>
      <c r="L26" s="76"/>
      <c r="O26" s="411" t="s">
        <v>72</v>
      </c>
      <c r="P26" s="412"/>
      <c r="Q26" s="412"/>
      <c r="R26" s="413"/>
      <c r="S26" s="77"/>
      <c r="T26" s="77"/>
      <c r="U26" s="152"/>
      <c r="V26" s="9"/>
      <c r="W26" s="9"/>
      <c r="X26" s="158" t="s">
        <v>73</v>
      </c>
      <c r="Y26" s="159"/>
      <c r="Z26" s="160" t="s">
        <v>74</v>
      </c>
      <c r="AA26" s="162"/>
      <c r="AB26" s="9"/>
      <c r="AC26" s="9"/>
      <c r="AD26" s="9"/>
      <c r="AE26" s="9"/>
      <c r="AF26" s="9"/>
      <c r="AG26" s="9"/>
      <c r="AH26" s="9"/>
      <c r="AI26" s="9"/>
      <c r="AJ26" s="414"/>
      <c r="AK26" s="414"/>
      <c r="AL26" s="414"/>
    </row>
    <row r="27" spans="1:40" ht="18.75" customHeight="1" thickBot="1" x14ac:dyDescent="0.45">
      <c r="B27" s="394"/>
      <c r="C27" s="395"/>
      <c r="D27" s="78"/>
      <c r="E27" s="20"/>
      <c r="F27" s="27"/>
      <c r="G27" s="27"/>
      <c r="H27" s="27"/>
      <c r="I27" s="79"/>
      <c r="J27" s="79"/>
      <c r="K27" s="79"/>
      <c r="L27" s="79"/>
      <c r="O27" s="415" t="s">
        <v>75</v>
      </c>
      <c r="P27" s="416"/>
      <c r="Q27" s="417">
        <v>998</v>
      </c>
      <c r="R27" s="418"/>
      <c r="U27" s="152"/>
      <c r="V27" s="9"/>
      <c r="W27" s="9"/>
      <c r="X27" s="158" t="s">
        <v>76</v>
      </c>
      <c r="Y27" s="159"/>
      <c r="Z27" s="160" t="s">
        <v>77</v>
      </c>
      <c r="AA27" s="162"/>
      <c r="AB27" s="9"/>
      <c r="AC27" s="9"/>
      <c r="AD27" s="9"/>
      <c r="AE27" s="9"/>
      <c r="AF27" s="9"/>
      <c r="AG27" s="9"/>
      <c r="AH27" s="9"/>
      <c r="AI27" s="9"/>
      <c r="AJ27" s="402"/>
      <c r="AK27" s="402"/>
      <c r="AL27" s="163"/>
    </row>
    <row r="28" spans="1:40" ht="18.75" customHeight="1" thickBot="1" x14ac:dyDescent="0.45">
      <c r="B28" s="394"/>
      <c r="C28" s="395"/>
      <c r="D28" s="80"/>
      <c r="E28" s="81"/>
      <c r="F28" s="27"/>
      <c r="G28" s="27"/>
      <c r="H28" s="27"/>
      <c r="K28" s="82"/>
      <c r="L28" s="82"/>
      <c r="O28" s="396" t="s">
        <v>78</v>
      </c>
      <c r="P28" s="397"/>
      <c r="Q28" s="398">
        <v>1062</v>
      </c>
      <c r="R28" s="399"/>
      <c r="U28" s="152"/>
      <c r="V28" s="9"/>
      <c r="W28" s="9"/>
      <c r="X28" s="400" t="s">
        <v>79</v>
      </c>
      <c r="Y28" s="401"/>
      <c r="Z28" s="160" t="s">
        <v>80</v>
      </c>
      <c r="AA28" s="162"/>
      <c r="AB28" s="9"/>
      <c r="AC28" s="9"/>
      <c r="AD28" s="9"/>
      <c r="AE28" s="9"/>
      <c r="AF28" s="9"/>
      <c r="AG28" s="9"/>
      <c r="AH28" s="9"/>
      <c r="AI28" s="9"/>
      <c r="AJ28" s="402"/>
      <c r="AK28" s="402"/>
      <c r="AL28" s="163"/>
    </row>
    <row r="29" spans="1:40" ht="18.75" customHeight="1" x14ac:dyDescent="0.4">
      <c r="B29" s="403"/>
      <c r="C29" s="404"/>
      <c r="F29" s="27"/>
      <c r="G29" s="27"/>
      <c r="H29" s="27"/>
      <c r="K29" s="82"/>
      <c r="L29" s="82"/>
      <c r="N29" s="83"/>
      <c r="O29" s="405" t="s">
        <v>160</v>
      </c>
      <c r="P29" s="406"/>
      <c r="Q29" s="406"/>
      <c r="R29" s="406"/>
      <c r="U29" s="152"/>
      <c r="V29" s="9"/>
      <c r="W29" s="9"/>
      <c r="X29" s="158" t="s">
        <v>81</v>
      </c>
      <c r="Y29" s="159"/>
      <c r="Z29" s="160" t="s">
        <v>82</v>
      </c>
      <c r="AA29" s="162"/>
      <c r="AB29" s="9"/>
      <c r="AC29" s="9"/>
      <c r="AD29" s="9"/>
      <c r="AE29" s="9"/>
      <c r="AF29" s="9"/>
      <c r="AG29" s="9"/>
      <c r="AH29" s="9"/>
      <c r="AI29" s="9"/>
      <c r="AJ29" s="9"/>
      <c r="AK29" s="9"/>
      <c r="AL29" s="9"/>
    </row>
    <row r="30" spans="1:40" ht="18.75" customHeight="1" thickBot="1" x14ac:dyDescent="0.45">
      <c r="B30" s="394"/>
      <c r="C30" s="395"/>
      <c r="D30" s="39"/>
      <c r="E30" s="17"/>
      <c r="F30" s="27"/>
      <c r="G30" s="27"/>
      <c r="H30" s="27"/>
      <c r="I30" s="82"/>
      <c r="J30" s="82"/>
      <c r="K30" s="82"/>
      <c r="L30" s="82"/>
      <c r="O30" s="83"/>
      <c r="P30" s="83"/>
      <c r="Q30" s="83"/>
      <c r="R30" s="83"/>
      <c r="U30" s="152"/>
      <c r="V30" s="9"/>
      <c r="W30" s="9"/>
      <c r="X30" s="158"/>
      <c r="Y30" s="159"/>
      <c r="Z30" s="160" t="s">
        <v>83</v>
      </c>
      <c r="AA30" s="162"/>
      <c r="AB30" s="9"/>
      <c r="AC30" s="9"/>
      <c r="AD30" s="9"/>
      <c r="AE30" s="9"/>
      <c r="AF30" s="9"/>
      <c r="AG30" s="9"/>
      <c r="AH30" s="9"/>
      <c r="AI30" s="9"/>
      <c r="AJ30" s="9"/>
      <c r="AK30" s="9"/>
      <c r="AL30" s="9"/>
    </row>
    <row r="31" spans="1:40" ht="18.75" customHeight="1" thickTop="1" thickBot="1" x14ac:dyDescent="0.45">
      <c r="B31" s="394"/>
      <c r="C31" s="395"/>
      <c r="D31" s="78"/>
      <c r="E31" s="20"/>
      <c r="F31" s="27"/>
      <c r="G31" s="27"/>
      <c r="H31" s="27"/>
      <c r="I31" s="82"/>
      <c r="J31" s="82"/>
      <c r="K31" s="82"/>
      <c r="L31" s="82"/>
      <c r="O31" s="429" t="s">
        <v>84</v>
      </c>
      <c r="P31" s="432" t="s">
        <v>85</v>
      </c>
      <c r="Q31" s="84"/>
      <c r="U31" s="152"/>
      <c r="V31" s="9"/>
      <c r="W31" s="9"/>
      <c r="X31" s="164"/>
      <c r="Y31" s="165"/>
      <c r="Z31" s="160" t="s">
        <v>86</v>
      </c>
      <c r="AA31" s="162"/>
      <c r="AB31" s="9"/>
      <c r="AC31" s="9"/>
      <c r="AD31" s="9"/>
      <c r="AE31" s="9"/>
      <c r="AF31" s="9"/>
      <c r="AG31" s="9"/>
      <c r="AH31" s="9"/>
      <c r="AI31" s="9"/>
      <c r="AJ31" s="9"/>
      <c r="AK31" s="9"/>
      <c r="AL31" s="9"/>
    </row>
    <row r="32" spans="1:40" ht="18.75" customHeight="1" thickBot="1" x14ac:dyDescent="0.45">
      <c r="B32" s="394"/>
      <c r="C32" s="395"/>
      <c r="D32" s="80"/>
      <c r="E32" s="85"/>
      <c r="F32" s="27"/>
      <c r="G32" s="27"/>
      <c r="H32" s="27"/>
      <c r="I32" s="82"/>
      <c r="J32" s="82"/>
      <c r="K32" s="82"/>
      <c r="L32" s="82"/>
      <c r="O32" s="430"/>
      <c r="P32" s="433"/>
      <c r="Q32" s="86" t="s">
        <v>87</v>
      </c>
      <c r="U32" s="152"/>
      <c r="V32" s="9"/>
      <c r="W32" s="9"/>
      <c r="X32" s="9"/>
      <c r="Y32" s="9"/>
      <c r="Z32" s="9"/>
      <c r="AA32" s="9"/>
      <c r="AB32" s="9"/>
      <c r="AC32" s="9"/>
      <c r="AD32" s="9"/>
      <c r="AE32" s="9"/>
      <c r="AF32" s="9"/>
      <c r="AG32" s="9"/>
      <c r="AH32" s="9"/>
      <c r="AI32" s="9"/>
      <c r="AJ32" s="9"/>
      <c r="AK32" s="9"/>
      <c r="AL32" s="9"/>
      <c r="AN32" s="166"/>
    </row>
    <row r="33" spans="1:43" ht="18.75" customHeight="1" x14ac:dyDescent="0.4">
      <c r="B33" s="394"/>
      <c r="C33" s="395"/>
      <c r="F33" s="27"/>
      <c r="G33" s="27"/>
      <c r="H33" s="27"/>
      <c r="I33" s="82"/>
      <c r="J33" s="82"/>
      <c r="K33" s="82"/>
      <c r="L33" s="82"/>
      <c r="O33" s="431"/>
      <c r="P33" s="434"/>
      <c r="Q33" s="87"/>
      <c r="U33" s="152"/>
      <c r="V33" s="419" t="s">
        <v>88</v>
      </c>
      <c r="W33" s="420"/>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394"/>
      <c r="C34" s="395"/>
      <c r="O34" s="308" t="str">
        <f>IFERROR(O145,"")</f>
        <v/>
      </c>
      <c r="P34" s="309" t="str">
        <f>IFERROR(P145,"")</f>
        <v/>
      </c>
      <c r="Q34" s="310" t="str">
        <f>IFERROR(Q145,"")</f>
        <v/>
      </c>
      <c r="U34" s="152"/>
      <c r="V34" s="421"/>
      <c r="W34" s="422"/>
      <c r="X34" s="168"/>
    </row>
    <row r="35" spans="1:43" ht="18.75" customHeight="1" thickTop="1" thickBot="1" x14ac:dyDescent="0.45">
      <c r="A35" s="88"/>
      <c r="B35" s="423"/>
      <c r="C35" s="424"/>
      <c r="D35" s="89"/>
      <c r="E35" s="89"/>
      <c r="U35" s="152"/>
      <c r="V35" s="169"/>
      <c r="W35" s="168"/>
      <c r="X35" s="168"/>
      <c r="AK35" s="411" t="s">
        <v>72</v>
      </c>
      <c r="AL35" s="412"/>
      <c r="AM35" s="412"/>
      <c r="AN35" s="413"/>
    </row>
    <row r="36" spans="1:43" ht="18.75" customHeight="1" thickTop="1" thickBot="1" x14ac:dyDescent="0.45">
      <c r="A36" s="88"/>
      <c r="B36" s="259"/>
      <c r="C36" s="89"/>
      <c r="D36" s="260"/>
      <c r="E36" s="260"/>
      <c r="F36" s="425"/>
      <c r="G36" s="425"/>
      <c r="H36" s="425"/>
      <c r="I36" s="425"/>
      <c r="J36" s="426" t="s">
        <v>89</v>
      </c>
      <c r="K36" s="427"/>
      <c r="L36" s="427"/>
      <c r="M36" s="427"/>
      <c r="N36" s="186"/>
      <c r="O36" s="428" t="s">
        <v>90</v>
      </c>
      <c r="P36" s="428"/>
      <c r="Q36" s="428"/>
      <c r="R36" s="187"/>
      <c r="U36" s="152"/>
      <c r="V36" s="169"/>
      <c r="W36" s="170"/>
      <c r="AB36" s="435"/>
      <c r="AC36" s="435"/>
      <c r="AD36" s="435"/>
      <c r="AE36" s="435"/>
      <c r="AF36" s="435"/>
      <c r="AG36" s="435"/>
      <c r="AK36" s="415" t="s">
        <v>75</v>
      </c>
      <c r="AL36" s="416"/>
      <c r="AM36" s="417">
        <v>998</v>
      </c>
      <c r="AN36" s="418"/>
    </row>
    <row r="37" spans="1:43" ht="18.75" customHeight="1" thickTop="1" thickBot="1" x14ac:dyDescent="0.45">
      <c r="A37" s="88"/>
      <c r="B37" s="261"/>
      <c r="C37" s="262"/>
      <c r="D37" s="436" t="s">
        <v>91</v>
      </c>
      <c r="E37" s="437"/>
      <c r="F37" s="438" t="s">
        <v>92</v>
      </c>
      <c r="G37" s="439"/>
      <c r="H37" s="439"/>
      <c r="I37" s="439"/>
      <c r="J37" s="438" t="s">
        <v>93</v>
      </c>
      <c r="K37" s="439"/>
      <c r="L37" s="439"/>
      <c r="M37" s="439"/>
      <c r="N37" s="440" t="s">
        <v>94</v>
      </c>
      <c r="O37" s="442" t="s">
        <v>95</v>
      </c>
      <c r="P37" s="443"/>
      <c r="Q37" s="444"/>
      <c r="R37" s="189" t="s">
        <v>96</v>
      </c>
      <c r="U37" s="152"/>
      <c r="V37" s="169"/>
      <c r="W37" s="170"/>
      <c r="X37" s="416"/>
      <c r="Y37" s="416"/>
      <c r="AB37" s="445"/>
      <c r="AC37" s="445"/>
      <c r="AD37" s="445"/>
      <c r="AE37" s="445"/>
      <c r="AF37" s="445"/>
      <c r="AG37" s="445"/>
      <c r="AK37" s="396" t="s">
        <v>78</v>
      </c>
      <c r="AL37" s="397"/>
      <c r="AM37" s="398">
        <v>1062</v>
      </c>
      <c r="AN37" s="399"/>
      <c r="AQ37" s="263"/>
    </row>
    <row r="38" spans="1:43" ht="18.75" customHeight="1" x14ac:dyDescent="0.4">
      <c r="A38" s="88"/>
      <c r="B38" s="463" t="s">
        <v>97</v>
      </c>
      <c r="C38" s="465" t="s">
        <v>98</v>
      </c>
      <c r="D38" s="467" t="s">
        <v>99</v>
      </c>
      <c r="E38" s="469" t="s">
        <v>100</v>
      </c>
      <c r="F38" s="448" t="s">
        <v>101</v>
      </c>
      <c r="G38" s="438" t="s">
        <v>102</v>
      </c>
      <c r="H38" s="439"/>
      <c r="I38" s="446" t="s">
        <v>103</v>
      </c>
      <c r="J38" s="448" t="s">
        <v>101</v>
      </c>
      <c r="K38" s="438" t="s">
        <v>102</v>
      </c>
      <c r="L38" s="439"/>
      <c r="M38" s="446" t="s">
        <v>104</v>
      </c>
      <c r="N38" s="441"/>
      <c r="O38" s="454" t="s">
        <v>105</v>
      </c>
      <c r="P38" s="456" t="s">
        <v>106</v>
      </c>
      <c r="Q38" s="458" t="s">
        <v>107</v>
      </c>
      <c r="R38" s="460" t="s">
        <v>108</v>
      </c>
      <c r="U38" s="152"/>
      <c r="V38" s="169"/>
      <c r="W38" s="170"/>
      <c r="AB38" s="172"/>
      <c r="AC38" s="172"/>
      <c r="AD38" s="172"/>
      <c r="AE38" s="172"/>
      <c r="AF38" s="172"/>
      <c r="AG38" s="172"/>
      <c r="AK38" s="405" t="s">
        <v>160</v>
      </c>
      <c r="AL38" s="406"/>
      <c r="AM38" s="406"/>
      <c r="AN38" s="406"/>
      <c r="AQ38" s="263"/>
    </row>
    <row r="39" spans="1:43" ht="52.5" customHeight="1" x14ac:dyDescent="0.4">
      <c r="A39" s="88"/>
      <c r="B39" s="464"/>
      <c r="C39" s="466"/>
      <c r="D39" s="468"/>
      <c r="E39" s="470"/>
      <c r="F39" s="449"/>
      <c r="G39" s="264" t="s">
        <v>109</v>
      </c>
      <c r="H39" s="192" t="s">
        <v>110</v>
      </c>
      <c r="I39" s="447"/>
      <c r="J39" s="449"/>
      <c r="K39" s="264" t="s">
        <v>109</v>
      </c>
      <c r="L39" s="192" t="s">
        <v>111</v>
      </c>
      <c r="M39" s="447"/>
      <c r="N39" s="441"/>
      <c r="O39" s="455"/>
      <c r="P39" s="457"/>
      <c r="Q39" s="459"/>
      <c r="R39" s="461"/>
      <c r="U39" s="152"/>
      <c r="V39" s="169"/>
      <c r="X39" s="173"/>
      <c r="Y39" s="73"/>
      <c r="Z39" s="73"/>
      <c r="AA39" s="73"/>
      <c r="AB39" s="478"/>
      <c r="AC39" s="478"/>
      <c r="AD39" s="478"/>
      <c r="AE39" s="479"/>
      <c r="AF39" s="479"/>
      <c r="AG39" s="479"/>
      <c r="AH39" s="75"/>
      <c r="AI39" s="75"/>
      <c r="AK39" s="21"/>
      <c r="AQ39" s="147"/>
    </row>
    <row r="40" spans="1:43" ht="30" customHeight="1" x14ac:dyDescent="0.4">
      <c r="A40" s="88"/>
      <c r="B40" s="194" t="s">
        <v>112</v>
      </c>
      <c r="C40" s="194" t="s">
        <v>113</v>
      </c>
      <c r="D40" s="265" t="s">
        <v>114</v>
      </c>
      <c r="E40" s="266" t="s">
        <v>115</v>
      </c>
      <c r="F40" s="265" t="s">
        <v>116</v>
      </c>
      <c r="G40" s="267" t="s">
        <v>117</v>
      </c>
      <c r="H40" s="268" t="s">
        <v>118</v>
      </c>
      <c r="I40" s="269" t="s">
        <v>119</v>
      </c>
      <c r="J40" s="265" t="s">
        <v>120</v>
      </c>
      <c r="K40" s="267" t="s">
        <v>121</v>
      </c>
      <c r="L40" s="270" t="s">
        <v>122</v>
      </c>
      <c r="M40" s="271" t="s">
        <v>123</v>
      </c>
      <c r="N40" s="272" t="s">
        <v>124</v>
      </c>
      <c r="O40" s="273" t="s">
        <v>125</v>
      </c>
      <c r="P40" s="274" t="str">
        <f>I22&amp;"額g/ａ"</f>
        <v>実績額g/ａ</v>
      </c>
      <c r="Q40" s="275" t="s">
        <v>126</v>
      </c>
      <c r="R40" s="462"/>
      <c r="T40" s="276"/>
      <c r="U40" s="175"/>
      <c r="V40" s="176"/>
      <c r="Y40" s="16"/>
      <c r="Z40" s="39"/>
      <c r="AA40" s="17"/>
      <c r="AB40" s="478"/>
      <c r="AC40" s="478"/>
      <c r="AD40" s="478"/>
      <c r="AE40" s="479"/>
      <c r="AF40" s="479"/>
      <c r="AG40" s="479"/>
      <c r="AQ40" s="147"/>
    </row>
    <row r="41" spans="1:43" ht="18.75" customHeight="1" x14ac:dyDescent="0.4">
      <c r="A41" s="185">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11" t="str">
        <f>IFERROR(P41-O41,"")</f>
        <v/>
      </c>
      <c r="R41" s="222" t="str">
        <f>IF(P41="","",IF(OR(O41&lt;998,P41&lt;MAX(1062,$Q$28)),"最低賃金未満","○"))</f>
        <v/>
      </c>
      <c r="T41" s="277"/>
      <c r="U41" s="175"/>
      <c r="V41" s="176"/>
      <c r="Y41" s="19"/>
      <c r="Z41" s="78"/>
      <c r="AA41" s="20"/>
      <c r="AB41" s="177"/>
      <c r="AC41" s="177"/>
      <c r="AD41" s="177"/>
      <c r="AE41" s="109"/>
      <c r="AF41" s="109"/>
      <c r="AG41" s="109"/>
      <c r="AK41" s="450" t="s">
        <v>84</v>
      </c>
      <c r="AL41" s="452" t="s">
        <v>85</v>
      </c>
      <c r="AM41" s="178"/>
    </row>
    <row r="42" spans="1:43" ht="18.75" customHeight="1" x14ac:dyDescent="0.4">
      <c r="A42" s="185">
        <f t="shared" ref="A42:A105" si="0">A41+1</f>
        <v>2</v>
      </c>
      <c r="B42" s="96"/>
      <c r="C42" s="97"/>
      <c r="D42" s="111" t="str">
        <f t="shared" ref="D42:D105" si="1">IF(C42="04【時給制】",1,"")</f>
        <v/>
      </c>
      <c r="E42" s="98"/>
      <c r="F42" s="99"/>
      <c r="G42" s="100"/>
      <c r="H42" s="134" t="str">
        <f>IFERROR(IF(C42="02【日給制+手当(月額)】",G42/E42*D42,""),"")</f>
        <v/>
      </c>
      <c r="I42" s="135" t="str">
        <f t="shared" ref="I42:I140" si="2">IF(B42="","",F42+IF(E42="",G42,H42))</f>
        <v/>
      </c>
      <c r="J42" s="101"/>
      <c r="K42" s="100"/>
      <c r="L42" s="134" t="str">
        <f t="shared" ref="L42:L140" si="3">IFERROR(IF(C42="02【日給制+手当(月額)】",K42/E42*D42,""),"")</f>
        <v/>
      </c>
      <c r="M42" s="135" t="str">
        <f t="shared" ref="M42:M140" si="4">IF(B42="","",J42+IF(E42="",K42,L42))</f>
        <v/>
      </c>
      <c r="N42" s="138" t="str">
        <f t="shared" ref="N42:N140" si="5">IF(C42="88【退職・異動等】","",IFERROR(M42-I42,""))</f>
        <v/>
      </c>
      <c r="O42" s="139" t="str">
        <f t="shared" ref="O42:O140" si="6">IF(C42="88【退職・異動等】","",IFERROR(I42/D42,""))</f>
        <v/>
      </c>
      <c r="P42" s="140" t="str">
        <f t="shared" ref="P42:P140" si="7">IF(C42="88【退職・異動等】","",IFERROR(M42/D42,""))</f>
        <v/>
      </c>
      <c r="Q42" s="311" t="str">
        <f t="shared" ref="Q42:Q140" si="8">IFERROR(P42-O42,"")</f>
        <v/>
      </c>
      <c r="R42" s="222" t="str">
        <f t="shared" ref="R42:R105" si="9">IF(P42="","",IF(OR(O42&lt;998,P42&lt;MAX(1062,$Q$28)),"最低賃金未満","○"))</f>
        <v/>
      </c>
      <c r="S42" s="71"/>
      <c r="T42" s="278"/>
      <c r="U42" s="152"/>
      <c r="V42" s="176"/>
      <c r="Y42" s="179"/>
      <c r="Z42" s="80"/>
      <c r="AA42" s="81"/>
      <c r="AB42" s="177"/>
      <c r="AC42" s="177"/>
      <c r="AD42" s="177"/>
      <c r="AE42" s="109"/>
      <c r="AF42" s="109"/>
      <c r="AG42" s="109"/>
      <c r="AK42" s="451"/>
      <c r="AL42" s="453"/>
      <c r="AM42" s="180" t="s">
        <v>87</v>
      </c>
    </row>
    <row r="43" spans="1:43" ht="18.75" customHeight="1" x14ac:dyDescent="0.4">
      <c r="A43" s="185">
        <f t="shared" si="0"/>
        <v>3</v>
      </c>
      <c r="B43" s="96"/>
      <c r="C43" s="97"/>
      <c r="D43" s="111" t="str">
        <f t="shared" si="1"/>
        <v/>
      </c>
      <c r="E43" s="98"/>
      <c r="F43" s="99"/>
      <c r="G43" s="100"/>
      <c r="H43" s="134" t="str">
        <f t="shared" ref="H43:H140" si="10">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11" t="str">
        <f t="shared" si="8"/>
        <v/>
      </c>
      <c r="R43" s="222" t="str">
        <f t="shared" si="9"/>
        <v/>
      </c>
      <c r="T43" s="278"/>
      <c r="U43" s="152"/>
      <c r="V43" s="176"/>
      <c r="X43" s="181"/>
      <c r="Y43" s="72"/>
      <c r="AB43" s="177"/>
      <c r="AC43" s="177"/>
      <c r="AD43" s="177"/>
      <c r="AE43" s="109"/>
      <c r="AF43" s="109"/>
      <c r="AG43" s="109"/>
      <c r="AK43" s="451"/>
      <c r="AL43" s="453"/>
      <c r="AM43" s="182"/>
    </row>
    <row r="44" spans="1:43" s="185" customFormat="1" ht="18.75" customHeight="1" x14ac:dyDescent="0.4">
      <c r="A44" s="185">
        <f t="shared" si="0"/>
        <v>4</v>
      </c>
      <c r="B44" s="96"/>
      <c r="C44" s="97"/>
      <c r="D44" s="112" t="str">
        <f t="shared" si="1"/>
        <v/>
      </c>
      <c r="E44" s="98"/>
      <c r="F44" s="99"/>
      <c r="G44" s="100"/>
      <c r="H44" s="134" t="str">
        <f t="shared" si="10"/>
        <v/>
      </c>
      <c r="I44" s="135" t="str">
        <f t="shared" si="2"/>
        <v/>
      </c>
      <c r="J44" s="101"/>
      <c r="K44" s="100"/>
      <c r="L44" s="134" t="str">
        <f t="shared" si="3"/>
        <v/>
      </c>
      <c r="M44" s="135" t="str">
        <f t="shared" si="4"/>
        <v/>
      </c>
      <c r="N44" s="138" t="str">
        <f t="shared" si="5"/>
        <v/>
      </c>
      <c r="O44" s="139" t="str">
        <f t="shared" si="6"/>
        <v/>
      </c>
      <c r="P44" s="140" t="str">
        <f t="shared" si="7"/>
        <v/>
      </c>
      <c r="Q44" s="311" t="str">
        <f t="shared" si="8"/>
        <v/>
      </c>
      <c r="R44" s="222" t="str">
        <f t="shared" si="9"/>
        <v/>
      </c>
      <c r="S44"/>
      <c r="T44" s="279"/>
      <c r="U44" s="183"/>
      <c r="V44" s="184"/>
      <c r="W44"/>
      <c r="X44"/>
      <c r="Y44" s="16"/>
      <c r="Z44" s="39"/>
      <c r="AA44" s="17"/>
      <c r="AB44" s="471"/>
      <c r="AC44" s="471"/>
      <c r="AD44" s="471"/>
      <c r="AE44" s="472"/>
      <c r="AF44" s="472"/>
      <c r="AG44" s="472"/>
      <c r="AH44"/>
      <c r="AI44"/>
      <c r="AJ44"/>
      <c r="AK44" s="300">
        <f>IFERROR(AK62,"")</f>
        <v>1417.4375490196078</v>
      </c>
      <c r="AL44" s="301">
        <f>IFERROR(AL62,"")</f>
        <v>1471.2121148459385</v>
      </c>
      <c r="AM44" s="302">
        <f>IFERROR(AM62,"")</f>
        <v>53.77</v>
      </c>
      <c r="AN44"/>
    </row>
    <row r="45" spans="1:43" s="185" customFormat="1" ht="18.75" customHeight="1" x14ac:dyDescent="0.4">
      <c r="A45" s="185">
        <f t="shared" si="0"/>
        <v>5</v>
      </c>
      <c r="B45" s="96"/>
      <c r="C45" s="97"/>
      <c r="D45" s="112" t="str">
        <f t="shared" si="1"/>
        <v/>
      </c>
      <c r="E45" s="98"/>
      <c r="F45" s="99"/>
      <c r="G45" s="100"/>
      <c r="H45" s="134" t="str">
        <f t="shared" si="10"/>
        <v/>
      </c>
      <c r="I45" s="135" t="str">
        <f t="shared" si="2"/>
        <v/>
      </c>
      <c r="J45" s="101"/>
      <c r="K45" s="100"/>
      <c r="L45" s="134" t="str">
        <f t="shared" si="3"/>
        <v/>
      </c>
      <c r="M45" s="135" t="str">
        <f t="shared" si="4"/>
        <v/>
      </c>
      <c r="N45" s="138" t="str">
        <f t="shared" si="5"/>
        <v/>
      </c>
      <c r="O45" s="139" t="str">
        <f t="shared" si="6"/>
        <v/>
      </c>
      <c r="P45" s="140" t="str">
        <f t="shared" si="7"/>
        <v/>
      </c>
      <c r="Q45" s="311" t="str">
        <f t="shared" si="8"/>
        <v/>
      </c>
      <c r="R45" s="222" t="str">
        <f t="shared" si="9"/>
        <v/>
      </c>
      <c r="T45" s="280"/>
      <c r="U45" s="183"/>
      <c r="V45" s="184"/>
      <c r="W45"/>
      <c r="X45" s="473"/>
      <c r="Y45" s="475"/>
      <c r="Z45" s="476"/>
      <c r="AA45" s="476"/>
      <c r="AB45"/>
      <c r="AC45"/>
      <c r="AD45"/>
      <c r="AE45"/>
      <c r="AJ45"/>
      <c r="AK45"/>
      <c r="AL45"/>
      <c r="AM45"/>
      <c r="AN45"/>
    </row>
    <row r="46" spans="1:43" s="185" customFormat="1" ht="18.75" customHeight="1" thickBot="1" x14ac:dyDescent="0.45">
      <c r="A46" s="185">
        <f t="shared" si="0"/>
        <v>6</v>
      </c>
      <c r="B46" s="96"/>
      <c r="C46" s="97"/>
      <c r="D46" s="112" t="str">
        <f t="shared" si="1"/>
        <v/>
      </c>
      <c r="E46" s="98"/>
      <c r="F46" s="99"/>
      <c r="G46" s="102"/>
      <c r="H46" s="134" t="str">
        <f t="shared" si="10"/>
        <v/>
      </c>
      <c r="I46" s="135" t="str">
        <f t="shared" si="2"/>
        <v/>
      </c>
      <c r="J46" s="101"/>
      <c r="K46" s="102"/>
      <c r="L46" s="134" t="str">
        <f t="shared" si="3"/>
        <v/>
      </c>
      <c r="M46" s="135" t="str">
        <f t="shared" si="4"/>
        <v/>
      </c>
      <c r="N46" s="138" t="str">
        <f t="shared" si="5"/>
        <v/>
      </c>
      <c r="O46" s="139" t="str">
        <f t="shared" si="6"/>
        <v/>
      </c>
      <c r="P46" s="140" t="str">
        <f t="shared" si="7"/>
        <v/>
      </c>
      <c r="Q46" s="311" t="str">
        <f t="shared" si="8"/>
        <v/>
      </c>
      <c r="R46" s="222" t="str">
        <f t="shared" si="9"/>
        <v/>
      </c>
      <c r="T46" s="280"/>
      <c r="U46" s="183"/>
      <c r="V46" s="184"/>
      <c r="W46"/>
      <c r="X46" s="474"/>
      <c r="Y46" s="476"/>
      <c r="Z46" s="477"/>
      <c r="AA46" s="477"/>
      <c r="AB46" s="425"/>
      <c r="AC46" s="425"/>
      <c r="AD46" s="425"/>
      <c r="AE46" s="425"/>
      <c r="AF46" s="426" t="s">
        <v>89</v>
      </c>
      <c r="AG46" s="427"/>
      <c r="AH46" s="427"/>
      <c r="AI46" s="427"/>
      <c r="AJ46" s="186"/>
      <c r="AK46" s="428" t="s">
        <v>90</v>
      </c>
      <c r="AL46" s="428"/>
      <c r="AM46" s="428"/>
      <c r="AN46" s="187"/>
    </row>
    <row r="47" spans="1:43" s="185" customFormat="1" ht="18.75" customHeight="1" thickTop="1" x14ac:dyDescent="0.4">
      <c r="A47" s="185">
        <f t="shared" si="0"/>
        <v>7</v>
      </c>
      <c r="B47" s="96"/>
      <c r="C47" s="97"/>
      <c r="D47" s="112" t="str">
        <f t="shared" si="1"/>
        <v/>
      </c>
      <c r="E47" s="98"/>
      <c r="F47" s="99"/>
      <c r="G47" s="100"/>
      <c r="H47" s="134" t="str">
        <f t="shared" si="10"/>
        <v/>
      </c>
      <c r="I47" s="135" t="str">
        <f t="shared" si="2"/>
        <v/>
      </c>
      <c r="J47" s="101"/>
      <c r="K47" s="100"/>
      <c r="L47" s="134" t="str">
        <f t="shared" si="3"/>
        <v/>
      </c>
      <c r="M47" s="135" t="str">
        <f t="shared" si="4"/>
        <v/>
      </c>
      <c r="N47" s="138" t="str">
        <f t="shared" si="5"/>
        <v/>
      </c>
      <c r="O47" s="139" t="str">
        <f t="shared" si="6"/>
        <v/>
      </c>
      <c r="P47" s="140" t="str">
        <f t="shared" si="7"/>
        <v/>
      </c>
      <c r="Q47" s="311" t="str">
        <f t="shared" si="8"/>
        <v/>
      </c>
      <c r="R47" s="222" t="str">
        <f t="shared" si="9"/>
        <v/>
      </c>
      <c r="T47" s="280"/>
      <c r="U47" s="183"/>
      <c r="V47" s="184"/>
      <c r="W47"/>
      <c r="Y47" s="188" t="s">
        <v>127</v>
      </c>
      <c r="Z47" s="436" t="s">
        <v>91</v>
      </c>
      <c r="AA47" s="437"/>
      <c r="AB47" s="436" t="s">
        <v>128</v>
      </c>
      <c r="AC47" s="437"/>
      <c r="AD47" s="437"/>
      <c r="AE47" s="480"/>
      <c r="AF47" s="436" t="s">
        <v>129</v>
      </c>
      <c r="AG47" s="437"/>
      <c r="AH47" s="437"/>
      <c r="AI47" s="437"/>
      <c r="AJ47" s="440" t="s">
        <v>94</v>
      </c>
      <c r="AK47" s="442" t="s">
        <v>95</v>
      </c>
      <c r="AL47" s="443"/>
      <c r="AM47" s="444"/>
      <c r="AN47" s="190" t="s">
        <v>130</v>
      </c>
    </row>
    <row r="48" spans="1:43" s="185" customFormat="1" ht="18.75" customHeight="1" x14ac:dyDescent="0.4">
      <c r="A48" s="185">
        <f t="shared" si="0"/>
        <v>8</v>
      </c>
      <c r="B48" s="96"/>
      <c r="C48" s="97"/>
      <c r="D48" s="112" t="str">
        <f t="shared" si="1"/>
        <v/>
      </c>
      <c r="E48" s="98"/>
      <c r="F48" s="99"/>
      <c r="G48" s="100"/>
      <c r="H48" s="134" t="str">
        <f t="shared" si="10"/>
        <v/>
      </c>
      <c r="I48" s="135" t="str">
        <f t="shared" si="2"/>
        <v/>
      </c>
      <c r="J48" s="101"/>
      <c r="K48" s="100"/>
      <c r="L48" s="134" t="str">
        <f t="shared" si="3"/>
        <v/>
      </c>
      <c r="M48" s="135" t="str">
        <f t="shared" si="4"/>
        <v/>
      </c>
      <c r="N48" s="138" t="str">
        <f t="shared" si="5"/>
        <v/>
      </c>
      <c r="O48" s="139" t="str">
        <f t="shared" si="6"/>
        <v/>
      </c>
      <c r="P48" s="140" t="str">
        <f t="shared" si="7"/>
        <v/>
      </c>
      <c r="Q48" s="311" t="str">
        <f t="shared" si="8"/>
        <v/>
      </c>
      <c r="R48" s="222" t="str">
        <f t="shared" si="9"/>
        <v/>
      </c>
      <c r="T48" s="280"/>
      <c r="U48" s="191"/>
      <c r="V48" s="184"/>
      <c r="W48"/>
      <c r="X48" s="463" t="s">
        <v>97</v>
      </c>
      <c r="Y48" s="463" t="s">
        <v>131</v>
      </c>
      <c r="Z48" s="446" t="s">
        <v>99</v>
      </c>
      <c r="AA48" s="497" t="s">
        <v>132</v>
      </c>
      <c r="AB48" s="446" t="s">
        <v>133</v>
      </c>
      <c r="AC48" s="481" t="s">
        <v>134</v>
      </c>
      <c r="AD48" s="482"/>
      <c r="AE48" s="446" t="s">
        <v>135</v>
      </c>
      <c r="AF48" s="446" t="s">
        <v>101</v>
      </c>
      <c r="AG48" s="481" t="s">
        <v>134</v>
      </c>
      <c r="AH48" s="482"/>
      <c r="AI48" s="448" t="s">
        <v>136</v>
      </c>
      <c r="AJ48" s="441"/>
      <c r="AK48" s="488" t="s">
        <v>105</v>
      </c>
      <c r="AL48" s="456" t="s">
        <v>106</v>
      </c>
      <c r="AM48" s="490" t="s">
        <v>107</v>
      </c>
      <c r="AN48" s="492" t="s">
        <v>137</v>
      </c>
    </row>
    <row r="49" spans="1:43" s="185" customFormat="1" ht="18.75" customHeight="1" x14ac:dyDescent="0.4">
      <c r="A49" s="185">
        <f t="shared" si="0"/>
        <v>9</v>
      </c>
      <c r="B49" s="96"/>
      <c r="C49" s="97"/>
      <c r="D49" s="112" t="str">
        <f t="shared" si="1"/>
        <v/>
      </c>
      <c r="E49" s="98"/>
      <c r="F49" s="99"/>
      <c r="G49" s="100"/>
      <c r="H49" s="134" t="str">
        <f t="shared" si="10"/>
        <v/>
      </c>
      <c r="I49" s="135" t="str">
        <f t="shared" si="2"/>
        <v/>
      </c>
      <c r="J49" s="101"/>
      <c r="K49" s="100"/>
      <c r="L49" s="134" t="str">
        <f t="shared" si="3"/>
        <v/>
      </c>
      <c r="M49" s="135" t="str">
        <f t="shared" si="4"/>
        <v/>
      </c>
      <c r="N49" s="138" t="str">
        <f t="shared" si="5"/>
        <v/>
      </c>
      <c r="O49" s="139" t="str">
        <f t="shared" si="6"/>
        <v/>
      </c>
      <c r="P49" s="140" t="str">
        <f t="shared" si="7"/>
        <v/>
      </c>
      <c r="Q49" s="311" t="str">
        <f t="shared" si="8"/>
        <v/>
      </c>
      <c r="R49" s="222" t="str">
        <f t="shared" si="9"/>
        <v/>
      </c>
      <c r="T49" s="280"/>
      <c r="U49" s="191"/>
      <c r="V49" s="184"/>
      <c r="W49" s="88"/>
      <c r="X49" s="464"/>
      <c r="Y49" s="464"/>
      <c r="Z49" s="447"/>
      <c r="AA49" s="498"/>
      <c r="AB49" s="447"/>
      <c r="AC49" s="495" t="s">
        <v>138</v>
      </c>
      <c r="AD49" s="469" t="s">
        <v>110</v>
      </c>
      <c r="AE49" s="447"/>
      <c r="AF49" s="447"/>
      <c r="AG49" s="495" t="s">
        <v>138</v>
      </c>
      <c r="AH49" s="469" t="s">
        <v>111</v>
      </c>
      <c r="AI49" s="449"/>
      <c r="AJ49" s="441"/>
      <c r="AK49" s="489"/>
      <c r="AL49" s="457"/>
      <c r="AM49" s="491"/>
      <c r="AN49" s="493"/>
    </row>
    <row r="50" spans="1:43" s="185" customFormat="1" ht="18.75" customHeight="1" x14ac:dyDescent="0.4">
      <c r="A50" s="185">
        <f t="shared" si="0"/>
        <v>10</v>
      </c>
      <c r="B50" s="96"/>
      <c r="C50" s="97"/>
      <c r="D50" s="112" t="str">
        <f t="shared" si="1"/>
        <v/>
      </c>
      <c r="E50" s="98"/>
      <c r="F50" s="99"/>
      <c r="G50" s="100"/>
      <c r="H50" s="134" t="str">
        <f t="shared" si="10"/>
        <v/>
      </c>
      <c r="I50" s="135" t="str">
        <f t="shared" si="2"/>
        <v/>
      </c>
      <c r="J50" s="101"/>
      <c r="K50" s="100"/>
      <c r="L50" s="134" t="str">
        <f t="shared" si="3"/>
        <v/>
      </c>
      <c r="M50" s="135" t="str">
        <f t="shared" si="4"/>
        <v/>
      </c>
      <c r="N50" s="138" t="str">
        <f t="shared" si="5"/>
        <v/>
      </c>
      <c r="O50" s="139" t="str">
        <f t="shared" si="6"/>
        <v/>
      </c>
      <c r="P50" s="140" t="str">
        <f t="shared" si="7"/>
        <v/>
      </c>
      <c r="Q50" s="311" t="str">
        <f t="shared" si="8"/>
        <v/>
      </c>
      <c r="R50" s="222" t="str">
        <f t="shared" si="9"/>
        <v/>
      </c>
      <c r="T50" s="280"/>
      <c r="U50" s="193"/>
      <c r="V50" s="184"/>
      <c r="W50" s="88"/>
      <c r="X50" s="464"/>
      <c r="Y50" s="464"/>
      <c r="Z50" s="447"/>
      <c r="AA50" s="498"/>
      <c r="AB50" s="447"/>
      <c r="AC50" s="496"/>
      <c r="AD50" s="470"/>
      <c r="AE50" s="447"/>
      <c r="AF50" s="447"/>
      <c r="AG50" s="496"/>
      <c r="AH50" s="470"/>
      <c r="AI50" s="449"/>
      <c r="AJ50" s="441"/>
      <c r="AK50" s="489"/>
      <c r="AL50" s="457"/>
      <c r="AM50" s="491"/>
      <c r="AN50" s="493"/>
    </row>
    <row r="51" spans="1:43" s="185" customFormat="1" ht="18.75" customHeight="1" thickBot="1" x14ac:dyDescent="0.45">
      <c r="A51" s="185">
        <f t="shared" si="0"/>
        <v>11</v>
      </c>
      <c r="B51" s="96"/>
      <c r="C51" s="97"/>
      <c r="D51" s="112" t="str">
        <f t="shared" si="1"/>
        <v/>
      </c>
      <c r="E51" s="98"/>
      <c r="F51" s="99"/>
      <c r="G51" s="100"/>
      <c r="H51" s="134" t="str">
        <f t="shared" si="10"/>
        <v/>
      </c>
      <c r="I51" s="135" t="str">
        <f t="shared" si="2"/>
        <v/>
      </c>
      <c r="J51" s="101"/>
      <c r="K51" s="100"/>
      <c r="L51" s="134" t="str">
        <f t="shared" si="3"/>
        <v/>
      </c>
      <c r="M51" s="135" t="str">
        <f t="shared" si="4"/>
        <v/>
      </c>
      <c r="N51" s="138" t="str">
        <f t="shared" si="5"/>
        <v/>
      </c>
      <c r="O51" s="139" t="str">
        <f t="shared" si="6"/>
        <v/>
      </c>
      <c r="P51" s="140" t="str">
        <f t="shared" si="7"/>
        <v/>
      </c>
      <c r="Q51" s="311" t="str">
        <f t="shared" si="8"/>
        <v/>
      </c>
      <c r="R51" s="222" t="str">
        <f t="shared" si="9"/>
        <v/>
      </c>
      <c r="T51" s="280"/>
      <c r="U51" s="193"/>
      <c r="V51" s="184"/>
      <c r="W51" s="88"/>
      <c r="X51" s="194" t="s">
        <v>139</v>
      </c>
      <c r="Y51" s="195" t="s">
        <v>140</v>
      </c>
      <c r="Z51" s="196" t="s">
        <v>114</v>
      </c>
      <c r="AA51" s="197" t="s">
        <v>141</v>
      </c>
      <c r="AB51" s="196" t="s">
        <v>116</v>
      </c>
      <c r="AC51" s="198" t="s">
        <v>117</v>
      </c>
      <c r="AD51" s="199" t="s">
        <v>142</v>
      </c>
      <c r="AE51" s="200" t="s">
        <v>119</v>
      </c>
      <c r="AF51" s="201" t="s">
        <v>120</v>
      </c>
      <c r="AG51" s="202" t="s">
        <v>121</v>
      </c>
      <c r="AH51" s="203" t="s">
        <v>122</v>
      </c>
      <c r="AI51" s="204" t="s">
        <v>123</v>
      </c>
      <c r="AJ51" s="205" t="s">
        <v>124</v>
      </c>
      <c r="AK51" s="206" t="s">
        <v>143</v>
      </c>
      <c r="AL51" s="207" t="s">
        <v>144</v>
      </c>
      <c r="AM51" s="208" t="s">
        <v>126</v>
      </c>
      <c r="AN51" s="494"/>
    </row>
    <row r="52" spans="1:43" s="185" customFormat="1" ht="18.75" customHeight="1" thickTop="1" x14ac:dyDescent="0.4">
      <c r="A52" s="185">
        <f t="shared" si="0"/>
        <v>12</v>
      </c>
      <c r="B52" s="96"/>
      <c r="C52" s="97"/>
      <c r="D52" s="112" t="str">
        <f t="shared" si="1"/>
        <v/>
      </c>
      <c r="E52" s="98"/>
      <c r="F52" s="99"/>
      <c r="G52" s="100"/>
      <c r="H52" s="134" t="str">
        <f t="shared" si="10"/>
        <v/>
      </c>
      <c r="I52" s="135" t="str">
        <f t="shared" si="2"/>
        <v/>
      </c>
      <c r="J52" s="101"/>
      <c r="K52" s="100"/>
      <c r="L52" s="134" t="str">
        <f t="shared" si="3"/>
        <v/>
      </c>
      <c r="M52" s="135" t="str">
        <f t="shared" si="4"/>
        <v/>
      </c>
      <c r="N52" s="138" t="str">
        <f t="shared" si="5"/>
        <v/>
      </c>
      <c r="O52" s="139" t="str">
        <f t="shared" si="6"/>
        <v/>
      </c>
      <c r="P52" s="140" t="str">
        <f t="shared" si="7"/>
        <v/>
      </c>
      <c r="Q52" s="311" t="str">
        <f t="shared" si="8"/>
        <v/>
      </c>
      <c r="R52" s="222" t="str">
        <f t="shared" si="9"/>
        <v/>
      </c>
      <c r="T52" s="280"/>
      <c r="U52" s="193"/>
      <c r="V52" s="184"/>
      <c r="W52" s="185">
        <v>1</v>
      </c>
      <c r="X52" s="209">
        <v>1005</v>
      </c>
      <c r="Y52" s="210" t="s">
        <v>145</v>
      </c>
      <c r="Z52" s="211">
        <v>160</v>
      </c>
      <c r="AA52" s="212"/>
      <c r="AB52" s="213">
        <v>320000</v>
      </c>
      <c r="AC52" s="214">
        <v>15000</v>
      </c>
      <c r="AD52" s="215" t="str">
        <f>IFERROR(IF(Y52="02【日給制+手当(月額)】",(AC52/AA52)*Z52,""),"")</f>
        <v/>
      </c>
      <c r="AE52" s="216">
        <f>IF(X52="","",IF(AA52="",(AB52+AC52),(AB52+AD52)))</f>
        <v>335000</v>
      </c>
      <c r="AF52" s="217">
        <v>330000</v>
      </c>
      <c r="AG52" s="214">
        <v>16000</v>
      </c>
      <c r="AH52" s="215" t="str">
        <f t="shared" ref="AH52:AH61" si="11">IFERROR(IF(Y52="02【日給制+手当(月額)】",(AG52/AA52)*Z52,""),"")</f>
        <v/>
      </c>
      <c r="AI52" s="216">
        <f t="shared" ref="AI52:AI61" si="12">IF(X52="","",IF(AA52="",(AF52+AG52),(AF52+AH52)))</f>
        <v>346000</v>
      </c>
      <c r="AJ52" s="218">
        <f>IFERROR(AI52-AE52,"")</f>
        <v>11000</v>
      </c>
      <c r="AK52" s="219">
        <f>IFERROR(AE52/Z52,"")</f>
        <v>2093.75</v>
      </c>
      <c r="AL52" s="220">
        <f>IFERROR(AI52/Z52,"")</f>
        <v>2162.5</v>
      </c>
      <c r="AM52" s="221">
        <f>IFERROR(AL52-AK52,"")</f>
        <v>68.75</v>
      </c>
      <c r="AN52" s="222" t="str">
        <f>IF(AL52="","",IF(OR(AK52&lt;998,IF($R$28="",AL52&lt;1062,AL52&lt;$R$28)),"最低賃金未満","○"))</f>
        <v>○</v>
      </c>
      <c r="AQ52" s="171"/>
    </row>
    <row r="53" spans="1:43" s="185" customFormat="1" ht="18.75" customHeight="1" x14ac:dyDescent="0.4">
      <c r="A53" s="185">
        <f t="shared" si="0"/>
        <v>13</v>
      </c>
      <c r="B53" s="96"/>
      <c r="C53" s="97"/>
      <c r="D53" s="112" t="str">
        <f t="shared" si="1"/>
        <v/>
      </c>
      <c r="E53" s="98"/>
      <c r="F53" s="99"/>
      <c r="G53" s="100"/>
      <c r="H53" s="134" t="str">
        <f t="shared" si="10"/>
        <v/>
      </c>
      <c r="I53" s="135" t="str">
        <f t="shared" si="2"/>
        <v/>
      </c>
      <c r="J53" s="101"/>
      <c r="K53" s="100"/>
      <c r="L53" s="134" t="str">
        <f t="shared" si="3"/>
        <v/>
      </c>
      <c r="M53" s="135" t="str">
        <f t="shared" si="4"/>
        <v/>
      </c>
      <c r="N53" s="138" t="str">
        <f t="shared" si="5"/>
        <v/>
      </c>
      <c r="O53" s="139" t="str">
        <f t="shared" si="6"/>
        <v/>
      </c>
      <c r="P53" s="140" t="str">
        <f t="shared" si="7"/>
        <v/>
      </c>
      <c r="Q53" s="311" t="str">
        <f t="shared" si="8"/>
        <v/>
      </c>
      <c r="R53" s="222" t="str">
        <f t="shared" si="9"/>
        <v/>
      </c>
      <c r="T53" s="280"/>
      <c r="U53" s="193"/>
      <c r="V53" s="184"/>
      <c r="W53" s="185">
        <f t="shared" ref="W53:W60" si="13">W52+1</f>
        <v>2</v>
      </c>
      <c r="X53" s="223">
        <v>1006</v>
      </c>
      <c r="Y53" s="224" t="s">
        <v>145</v>
      </c>
      <c r="Z53" s="225">
        <v>160</v>
      </c>
      <c r="AA53" s="226"/>
      <c r="AB53" s="227">
        <v>310000</v>
      </c>
      <c r="AC53" s="228">
        <v>10000</v>
      </c>
      <c r="AD53" s="215" t="str">
        <f t="shared" ref="AD53:AD61" si="14">IFERROR(IF(Y53="02【日給制+手当(月額)】",(AC53/AA53)*Z53,""),"")</f>
        <v/>
      </c>
      <c r="AE53" s="216">
        <f t="shared" ref="AE53:AE61" si="15">IF(X53="","",IF(AA53="",(AB53+AC53),(AB53+AD53)))</f>
        <v>320000</v>
      </c>
      <c r="AF53" s="229">
        <v>320000</v>
      </c>
      <c r="AG53" s="228">
        <v>10000</v>
      </c>
      <c r="AH53" s="215" t="str">
        <f t="shared" si="11"/>
        <v/>
      </c>
      <c r="AI53" s="216">
        <f t="shared" si="12"/>
        <v>330000</v>
      </c>
      <c r="AJ53" s="218">
        <f t="shared" ref="AJ53:AJ61" si="16">IFERROR(AI53-AE53,"")</f>
        <v>10000</v>
      </c>
      <c r="AK53" s="219">
        <f>IFERROR(AE53/Z53,"")</f>
        <v>2000</v>
      </c>
      <c r="AL53" s="220">
        <f t="shared" ref="AL53:AL61" si="17">IFERROR(AI53/Z53,"")</f>
        <v>2062.5</v>
      </c>
      <c r="AM53" s="221">
        <f t="shared" ref="AM53:AM61" si="18">IFERROR(AL53-AK53,"")</f>
        <v>62.5</v>
      </c>
      <c r="AN53" s="222" t="str">
        <f t="shared" ref="AN53:AN61" si="19">IF(AL53="","",IF(OR(AK53&lt;998,IF($R$28="",AL53&lt;1062,AL53&lt;$R$28)),"最低賃金未満","○"))</f>
        <v>○</v>
      </c>
      <c r="AQ53" s="172"/>
    </row>
    <row r="54" spans="1:43" s="185" customFormat="1" ht="18.75" customHeight="1" x14ac:dyDescent="0.4">
      <c r="A54" s="185">
        <f t="shared" si="0"/>
        <v>14</v>
      </c>
      <c r="B54" s="96"/>
      <c r="C54" s="97"/>
      <c r="D54" s="112" t="str">
        <f t="shared" si="1"/>
        <v/>
      </c>
      <c r="E54" s="98"/>
      <c r="F54" s="99"/>
      <c r="G54" s="100"/>
      <c r="H54" s="134" t="str">
        <f t="shared" si="10"/>
        <v/>
      </c>
      <c r="I54" s="135" t="str">
        <f t="shared" si="2"/>
        <v/>
      </c>
      <c r="J54" s="101"/>
      <c r="K54" s="100"/>
      <c r="L54" s="134" t="str">
        <f t="shared" si="3"/>
        <v/>
      </c>
      <c r="M54" s="135" t="str">
        <f t="shared" si="4"/>
        <v/>
      </c>
      <c r="N54" s="138" t="str">
        <f t="shared" si="5"/>
        <v/>
      </c>
      <c r="O54" s="139" t="str">
        <f t="shared" si="6"/>
        <v/>
      </c>
      <c r="P54" s="140" t="str">
        <f t="shared" si="7"/>
        <v/>
      </c>
      <c r="Q54" s="311" t="str">
        <f t="shared" si="8"/>
        <v/>
      </c>
      <c r="R54" s="222" t="str">
        <f t="shared" si="9"/>
        <v/>
      </c>
      <c r="T54" s="280"/>
      <c r="U54" s="193"/>
      <c r="V54" s="184"/>
      <c r="W54" s="185">
        <f t="shared" si="13"/>
        <v>3</v>
      </c>
      <c r="X54" s="223">
        <v>1008</v>
      </c>
      <c r="Y54" s="224" t="s">
        <v>145</v>
      </c>
      <c r="Z54" s="225">
        <v>160</v>
      </c>
      <c r="AA54" s="226"/>
      <c r="AB54" s="227">
        <v>280000</v>
      </c>
      <c r="AC54" s="228"/>
      <c r="AD54" s="215" t="str">
        <f t="shared" si="14"/>
        <v/>
      </c>
      <c r="AE54" s="216">
        <f t="shared" si="15"/>
        <v>280000</v>
      </c>
      <c r="AF54" s="229">
        <v>285000</v>
      </c>
      <c r="AG54" s="228"/>
      <c r="AH54" s="215" t="str">
        <f t="shared" si="11"/>
        <v/>
      </c>
      <c r="AI54" s="216">
        <f t="shared" si="12"/>
        <v>285000</v>
      </c>
      <c r="AJ54" s="218">
        <f t="shared" si="16"/>
        <v>5000</v>
      </c>
      <c r="AK54" s="219">
        <f t="shared" ref="AK54:AK61" si="20">IFERROR(AE54/Z54,"")</f>
        <v>1750</v>
      </c>
      <c r="AL54" s="220">
        <f t="shared" si="17"/>
        <v>1781.25</v>
      </c>
      <c r="AM54" s="221">
        <f t="shared" si="18"/>
        <v>31.25</v>
      </c>
      <c r="AN54" s="222" t="str">
        <f t="shared" si="19"/>
        <v>○</v>
      </c>
      <c r="AQ54" s="174"/>
    </row>
    <row r="55" spans="1:43" s="185" customFormat="1" ht="18.75" customHeight="1" x14ac:dyDescent="0.4">
      <c r="A55" s="185">
        <f t="shared" si="0"/>
        <v>15</v>
      </c>
      <c r="B55" s="96"/>
      <c r="C55" s="97"/>
      <c r="D55" s="112" t="str">
        <f t="shared" si="1"/>
        <v/>
      </c>
      <c r="E55" s="98"/>
      <c r="F55" s="99"/>
      <c r="G55" s="100"/>
      <c r="H55" s="134" t="str">
        <f t="shared" si="10"/>
        <v/>
      </c>
      <c r="I55" s="135" t="str">
        <f t="shared" si="2"/>
        <v/>
      </c>
      <c r="J55" s="101"/>
      <c r="K55" s="100"/>
      <c r="L55" s="134" t="str">
        <f t="shared" si="3"/>
        <v/>
      </c>
      <c r="M55" s="135" t="str">
        <f t="shared" si="4"/>
        <v/>
      </c>
      <c r="N55" s="138" t="str">
        <f t="shared" si="5"/>
        <v/>
      </c>
      <c r="O55" s="139" t="str">
        <f t="shared" si="6"/>
        <v/>
      </c>
      <c r="P55" s="140" t="str">
        <f t="shared" si="7"/>
        <v/>
      </c>
      <c r="Q55" s="311" t="str">
        <f t="shared" si="8"/>
        <v/>
      </c>
      <c r="R55" s="222" t="str">
        <f t="shared" si="9"/>
        <v/>
      </c>
      <c r="T55" s="280"/>
      <c r="U55" s="193"/>
      <c r="V55" s="184"/>
      <c r="W55" s="185">
        <f t="shared" si="13"/>
        <v>4</v>
      </c>
      <c r="X55" s="223">
        <v>10010</v>
      </c>
      <c r="Y55" s="224" t="s">
        <v>145</v>
      </c>
      <c r="Z55" s="225">
        <v>160</v>
      </c>
      <c r="AA55" s="226"/>
      <c r="AB55" s="227">
        <v>260000</v>
      </c>
      <c r="AC55" s="228">
        <v>1000</v>
      </c>
      <c r="AD55" s="215" t="str">
        <f t="shared" si="14"/>
        <v/>
      </c>
      <c r="AE55" s="216">
        <f t="shared" si="15"/>
        <v>261000</v>
      </c>
      <c r="AF55" s="229">
        <v>260000</v>
      </c>
      <c r="AG55" s="228">
        <v>5000</v>
      </c>
      <c r="AH55" s="215" t="str">
        <f t="shared" si="11"/>
        <v/>
      </c>
      <c r="AI55" s="216">
        <f t="shared" si="12"/>
        <v>265000</v>
      </c>
      <c r="AJ55" s="218">
        <f t="shared" si="16"/>
        <v>4000</v>
      </c>
      <c r="AK55" s="219">
        <f t="shared" si="20"/>
        <v>1631.25</v>
      </c>
      <c r="AL55" s="220">
        <f t="shared" si="17"/>
        <v>1656.25</v>
      </c>
      <c r="AM55" s="221">
        <f t="shared" si="18"/>
        <v>25</v>
      </c>
      <c r="AN55" s="222" t="str">
        <f t="shared" si="19"/>
        <v>○</v>
      </c>
      <c r="AQ55" s="174"/>
    </row>
    <row r="56" spans="1:43" s="185" customFormat="1" ht="18.75" customHeight="1" x14ac:dyDescent="0.4">
      <c r="A56" s="185">
        <f t="shared" si="0"/>
        <v>16</v>
      </c>
      <c r="B56" s="96"/>
      <c r="C56" s="97"/>
      <c r="D56" s="112" t="str">
        <f t="shared" si="1"/>
        <v/>
      </c>
      <c r="E56" s="98"/>
      <c r="F56" s="99"/>
      <c r="G56" s="102"/>
      <c r="H56" s="134" t="str">
        <f t="shared" si="10"/>
        <v/>
      </c>
      <c r="I56" s="135" t="str">
        <f t="shared" si="2"/>
        <v/>
      </c>
      <c r="J56" s="101"/>
      <c r="K56" s="102"/>
      <c r="L56" s="134" t="str">
        <f t="shared" si="3"/>
        <v/>
      </c>
      <c r="M56" s="135" t="str">
        <f t="shared" si="4"/>
        <v/>
      </c>
      <c r="N56" s="138" t="str">
        <f t="shared" si="5"/>
        <v/>
      </c>
      <c r="O56" s="139" t="str">
        <f t="shared" si="6"/>
        <v/>
      </c>
      <c r="P56" s="140" t="str">
        <f t="shared" si="7"/>
        <v/>
      </c>
      <c r="Q56" s="311" t="str">
        <f t="shared" si="8"/>
        <v/>
      </c>
      <c r="R56" s="222" t="str">
        <f t="shared" si="9"/>
        <v/>
      </c>
      <c r="T56" s="280"/>
      <c r="U56" s="193"/>
      <c r="V56" s="184"/>
      <c r="W56" s="185">
        <f t="shared" si="13"/>
        <v>5</v>
      </c>
      <c r="X56" s="223">
        <v>20015</v>
      </c>
      <c r="Y56" s="224" t="s">
        <v>146</v>
      </c>
      <c r="Z56" s="225">
        <v>8</v>
      </c>
      <c r="AA56" s="230">
        <v>160</v>
      </c>
      <c r="AB56" s="227">
        <v>8000</v>
      </c>
      <c r="AC56" s="228">
        <v>5000</v>
      </c>
      <c r="AD56" s="231">
        <f t="shared" si="14"/>
        <v>250</v>
      </c>
      <c r="AE56" s="216">
        <f t="shared" si="15"/>
        <v>8250</v>
      </c>
      <c r="AF56" s="229">
        <v>8250</v>
      </c>
      <c r="AG56" s="228">
        <v>6000</v>
      </c>
      <c r="AH56" s="231">
        <f t="shared" si="11"/>
        <v>300</v>
      </c>
      <c r="AI56" s="216">
        <f t="shared" si="12"/>
        <v>8550</v>
      </c>
      <c r="AJ56" s="218">
        <f t="shared" si="16"/>
        <v>300</v>
      </c>
      <c r="AK56" s="219">
        <f t="shared" si="20"/>
        <v>1031.25</v>
      </c>
      <c r="AL56" s="220">
        <f t="shared" si="17"/>
        <v>1068.75</v>
      </c>
      <c r="AM56" s="221">
        <f t="shared" si="18"/>
        <v>37.5</v>
      </c>
      <c r="AN56" s="222" t="str">
        <f t="shared" si="19"/>
        <v>○</v>
      </c>
      <c r="AQ56" s="177"/>
    </row>
    <row r="57" spans="1:43" s="185" customFormat="1" ht="18.75" customHeight="1" x14ac:dyDescent="0.4">
      <c r="A57" s="185">
        <f t="shared" si="0"/>
        <v>17</v>
      </c>
      <c r="B57" s="96"/>
      <c r="C57" s="97"/>
      <c r="D57" s="112" t="str">
        <f t="shared" si="1"/>
        <v/>
      </c>
      <c r="E57" s="98"/>
      <c r="F57" s="99"/>
      <c r="G57" s="100"/>
      <c r="H57" s="134" t="str">
        <f t="shared" si="10"/>
        <v/>
      </c>
      <c r="I57" s="135" t="str">
        <f t="shared" si="2"/>
        <v/>
      </c>
      <c r="J57" s="101"/>
      <c r="K57" s="100"/>
      <c r="L57" s="134" t="str">
        <f t="shared" si="3"/>
        <v/>
      </c>
      <c r="M57" s="135" t="str">
        <f t="shared" si="4"/>
        <v/>
      </c>
      <c r="N57" s="138" t="str">
        <f t="shared" si="5"/>
        <v/>
      </c>
      <c r="O57" s="139" t="str">
        <f t="shared" si="6"/>
        <v/>
      </c>
      <c r="P57" s="140" t="str">
        <f t="shared" si="7"/>
        <v/>
      </c>
      <c r="Q57" s="311" t="str">
        <f t="shared" si="8"/>
        <v/>
      </c>
      <c r="R57" s="222" t="str">
        <f t="shared" si="9"/>
        <v/>
      </c>
      <c r="T57" s="280"/>
      <c r="U57" s="193"/>
      <c r="V57" s="184"/>
      <c r="W57" s="185">
        <f t="shared" si="13"/>
        <v>6</v>
      </c>
      <c r="X57" s="223">
        <v>20017</v>
      </c>
      <c r="Y57" s="224" t="s">
        <v>146</v>
      </c>
      <c r="Z57" s="225">
        <v>7</v>
      </c>
      <c r="AA57" s="230">
        <v>140</v>
      </c>
      <c r="AB57" s="227">
        <v>6900</v>
      </c>
      <c r="AC57" s="232">
        <v>2000</v>
      </c>
      <c r="AD57" s="233">
        <f t="shared" si="14"/>
        <v>100</v>
      </c>
      <c r="AE57" s="216">
        <f t="shared" si="15"/>
        <v>7000</v>
      </c>
      <c r="AF57" s="229">
        <v>8000</v>
      </c>
      <c r="AG57" s="232">
        <v>2500</v>
      </c>
      <c r="AH57" s="233">
        <f t="shared" si="11"/>
        <v>125</v>
      </c>
      <c r="AI57" s="216">
        <f t="shared" si="12"/>
        <v>8125</v>
      </c>
      <c r="AJ57" s="218">
        <f t="shared" si="16"/>
        <v>1125</v>
      </c>
      <c r="AK57" s="320">
        <f t="shared" si="20"/>
        <v>1000</v>
      </c>
      <c r="AL57" s="234">
        <f t="shared" si="17"/>
        <v>1160.7142857142858</v>
      </c>
      <c r="AM57" s="221">
        <f t="shared" si="18"/>
        <v>160.71428571428578</v>
      </c>
      <c r="AN57" s="222" t="str">
        <f t="shared" si="19"/>
        <v>○</v>
      </c>
      <c r="AQ57" s="177"/>
    </row>
    <row r="58" spans="1:43" s="185" customFormat="1" ht="18.75" customHeight="1" x14ac:dyDescent="0.4">
      <c r="A58" s="185">
        <f t="shared" si="0"/>
        <v>18</v>
      </c>
      <c r="B58" s="96"/>
      <c r="C58" s="97"/>
      <c r="D58" s="112" t="str">
        <f t="shared" si="1"/>
        <v/>
      </c>
      <c r="E58" s="98"/>
      <c r="F58" s="99"/>
      <c r="G58" s="100"/>
      <c r="H58" s="134" t="str">
        <f t="shared" si="10"/>
        <v/>
      </c>
      <c r="I58" s="135" t="str">
        <f t="shared" si="2"/>
        <v/>
      </c>
      <c r="J58" s="101"/>
      <c r="K58" s="100"/>
      <c r="L58" s="134" t="str">
        <f t="shared" si="3"/>
        <v/>
      </c>
      <c r="M58" s="135" t="str">
        <f t="shared" si="4"/>
        <v/>
      </c>
      <c r="N58" s="138" t="str">
        <f t="shared" si="5"/>
        <v/>
      </c>
      <c r="O58" s="139" t="str">
        <f t="shared" si="6"/>
        <v/>
      </c>
      <c r="P58" s="140" t="str">
        <f t="shared" si="7"/>
        <v/>
      </c>
      <c r="Q58" s="311" t="str">
        <f t="shared" si="8"/>
        <v/>
      </c>
      <c r="R58" s="222" t="str">
        <f t="shared" si="9"/>
        <v/>
      </c>
      <c r="T58" s="280"/>
      <c r="U58" s="193"/>
      <c r="V58" s="184"/>
      <c r="W58" s="185">
        <f t="shared" si="13"/>
        <v>7</v>
      </c>
      <c r="X58" s="223">
        <v>2022</v>
      </c>
      <c r="Y58" s="224" t="s">
        <v>147</v>
      </c>
      <c r="Z58" s="225">
        <v>5</v>
      </c>
      <c r="AA58" s="226"/>
      <c r="AB58" s="227">
        <v>5000</v>
      </c>
      <c r="AC58" s="228"/>
      <c r="AD58" s="215" t="str">
        <f t="shared" si="14"/>
        <v/>
      </c>
      <c r="AE58" s="216">
        <f t="shared" si="15"/>
        <v>5000</v>
      </c>
      <c r="AF58" s="229">
        <v>5200</v>
      </c>
      <c r="AG58" s="228"/>
      <c r="AH58" s="215" t="str">
        <f t="shared" si="11"/>
        <v/>
      </c>
      <c r="AI58" s="216">
        <f t="shared" si="12"/>
        <v>5200</v>
      </c>
      <c r="AJ58" s="218">
        <f t="shared" si="16"/>
        <v>200</v>
      </c>
      <c r="AK58" s="219">
        <f t="shared" si="20"/>
        <v>1000</v>
      </c>
      <c r="AL58" s="220">
        <f t="shared" si="17"/>
        <v>1040</v>
      </c>
      <c r="AM58" s="221">
        <f t="shared" si="18"/>
        <v>40</v>
      </c>
      <c r="AN58" s="222" t="str">
        <f t="shared" si="19"/>
        <v>最低賃金未満</v>
      </c>
      <c r="AQ58" s="177"/>
    </row>
    <row r="59" spans="1:43" s="185" customFormat="1" ht="18.75" customHeight="1" x14ac:dyDescent="0.4">
      <c r="A59" s="185">
        <f t="shared" si="0"/>
        <v>19</v>
      </c>
      <c r="B59" s="96"/>
      <c r="C59" s="97"/>
      <c r="D59" s="112" t="str">
        <f t="shared" si="1"/>
        <v/>
      </c>
      <c r="E59" s="98"/>
      <c r="F59" s="99"/>
      <c r="G59" s="100"/>
      <c r="H59" s="134" t="str">
        <f t="shared" si="10"/>
        <v/>
      </c>
      <c r="I59" s="135" t="str">
        <f t="shared" si="2"/>
        <v/>
      </c>
      <c r="J59" s="101"/>
      <c r="K59" s="100"/>
      <c r="L59" s="134" t="str">
        <f t="shared" si="3"/>
        <v/>
      </c>
      <c r="M59" s="135" t="str">
        <f t="shared" si="4"/>
        <v/>
      </c>
      <c r="N59" s="138" t="str">
        <f t="shared" si="5"/>
        <v/>
      </c>
      <c r="O59" s="139" t="str">
        <f t="shared" si="6"/>
        <v/>
      </c>
      <c r="P59" s="140" t="str">
        <f t="shared" si="7"/>
        <v/>
      </c>
      <c r="Q59" s="311" t="str">
        <f t="shared" si="8"/>
        <v/>
      </c>
      <c r="R59" s="222" t="str">
        <f t="shared" si="9"/>
        <v/>
      </c>
      <c r="T59" s="280"/>
      <c r="U59" s="193"/>
      <c r="V59" s="184"/>
      <c r="W59" s="185">
        <f t="shared" si="13"/>
        <v>8</v>
      </c>
      <c r="X59" s="223" t="s">
        <v>148</v>
      </c>
      <c r="Y59" s="224" t="s">
        <v>149</v>
      </c>
      <c r="Z59" s="225">
        <f t="shared" ref="Z59" si="21">IF(Y59="04【時給制】",1,"")</f>
        <v>1</v>
      </c>
      <c r="AA59" s="226"/>
      <c r="AB59" s="227">
        <v>998</v>
      </c>
      <c r="AC59" s="228"/>
      <c r="AD59" s="215" t="str">
        <f t="shared" si="14"/>
        <v/>
      </c>
      <c r="AE59" s="216">
        <f t="shared" si="15"/>
        <v>998</v>
      </c>
      <c r="AF59" s="229">
        <v>1048</v>
      </c>
      <c r="AG59" s="228"/>
      <c r="AH59" s="215" t="str">
        <f t="shared" si="11"/>
        <v/>
      </c>
      <c r="AI59" s="216">
        <f t="shared" si="12"/>
        <v>1048</v>
      </c>
      <c r="AJ59" s="218">
        <f t="shared" si="16"/>
        <v>50</v>
      </c>
      <c r="AK59" s="219">
        <f t="shared" si="20"/>
        <v>998</v>
      </c>
      <c r="AL59" s="220">
        <f t="shared" si="17"/>
        <v>1048</v>
      </c>
      <c r="AM59" s="221">
        <f t="shared" si="18"/>
        <v>50</v>
      </c>
      <c r="AN59" s="222" t="str">
        <f t="shared" si="19"/>
        <v>最低賃金未満</v>
      </c>
      <c r="AQ59" s="177"/>
    </row>
    <row r="60" spans="1:43" s="185" customFormat="1" ht="18.75" customHeight="1" x14ac:dyDescent="0.4">
      <c r="A60" s="185">
        <f t="shared" si="0"/>
        <v>20</v>
      </c>
      <c r="B60" s="96"/>
      <c r="C60" s="97"/>
      <c r="D60" s="112" t="str">
        <f t="shared" si="1"/>
        <v/>
      </c>
      <c r="E60" s="98"/>
      <c r="F60" s="99"/>
      <c r="G60" s="100"/>
      <c r="H60" s="134" t="str">
        <f t="shared" si="10"/>
        <v/>
      </c>
      <c r="I60" s="135" t="str">
        <f t="shared" si="2"/>
        <v/>
      </c>
      <c r="J60" s="101"/>
      <c r="K60" s="100"/>
      <c r="L60" s="134" t="str">
        <f t="shared" si="3"/>
        <v/>
      </c>
      <c r="M60" s="135" t="str">
        <f t="shared" si="4"/>
        <v/>
      </c>
      <c r="N60" s="138" t="str">
        <f t="shared" si="5"/>
        <v/>
      </c>
      <c r="O60" s="139" t="str">
        <f t="shared" si="6"/>
        <v/>
      </c>
      <c r="P60" s="140" t="str">
        <f t="shared" si="7"/>
        <v/>
      </c>
      <c r="Q60" s="311" t="str">
        <f t="shared" si="8"/>
        <v/>
      </c>
      <c r="R60" s="222" t="str">
        <f t="shared" si="9"/>
        <v/>
      </c>
      <c r="S60" s="280"/>
      <c r="T60" s="280"/>
      <c r="U60" s="193"/>
      <c r="V60" s="184"/>
      <c r="W60" s="185">
        <f t="shared" si="13"/>
        <v>9</v>
      </c>
      <c r="X60" s="223" t="s">
        <v>150</v>
      </c>
      <c r="Y60" s="224" t="s">
        <v>151</v>
      </c>
      <c r="Z60" s="225">
        <v>150</v>
      </c>
      <c r="AA60" s="226"/>
      <c r="AB60" s="227">
        <v>250000</v>
      </c>
      <c r="AC60" s="228"/>
      <c r="AD60" s="215" t="str">
        <f t="shared" si="14"/>
        <v/>
      </c>
      <c r="AE60" s="216">
        <f t="shared" si="15"/>
        <v>250000</v>
      </c>
      <c r="AF60" s="229">
        <v>251000</v>
      </c>
      <c r="AG60" s="228"/>
      <c r="AH60" s="215" t="str">
        <f t="shared" si="11"/>
        <v/>
      </c>
      <c r="AI60" s="216">
        <f t="shared" si="12"/>
        <v>251000</v>
      </c>
      <c r="AJ60" s="218">
        <f t="shared" si="16"/>
        <v>1000</v>
      </c>
      <c r="AK60" s="219">
        <f t="shared" si="20"/>
        <v>1666.6666666666667</v>
      </c>
      <c r="AL60" s="220">
        <f t="shared" si="17"/>
        <v>1673.3333333333333</v>
      </c>
      <c r="AM60" s="221">
        <f t="shared" si="18"/>
        <v>6.6666666666665151</v>
      </c>
      <c r="AN60" s="222" t="str">
        <f t="shared" si="19"/>
        <v>○</v>
      </c>
    </row>
    <row r="61" spans="1:43" s="185" customFormat="1" ht="18.75" customHeight="1" thickBot="1" x14ac:dyDescent="0.45">
      <c r="A61" s="185">
        <f t="shared" si="0"/>
        <v>21</v>
      </c>
      <c r="B61" s="96"/>
      <c r="C61" s="97"/>
      <c r="D61" s="112" t="str">
        <f t="shared" si="1"/>
        <v/>
      </c>
      <c r="E61" s="98"/>
      <c r="F61" s="99"/>
      <c r="G61" s="100"/>
      <c r="H61" s="134" t="str">
        <f t="shared" si="10"/>
        <v/>
      </c>
      <c r="I61" s="135" t="str">
        <f t="shared" si="2"/>
        <v/>
      </c>
      <c r="J61" s="101"/>
      <c r="K61" s="100"/>
      <c r="L61" s="134" t="str">
        <f t="shared" si="3"/>
        <v/>
      </c>
      <c r="M61" s="135" t="str">
        <f t="shared" si="4"/>
        <v/>
      </c>
      <c r="N61" s="138" t="str">
        <f t="shared" si="5"/>
        <v/>
      </c>
      <c r="O61" s="139" t="str">
        <f t="shared" si="6"/>
        <v/>
      </c>
      <c r="P61" s="140" t="str">
        <f t="shared" si="7"/>
        <v/>
      </c>
      <c r="Q61" s="311" t="str">
        <f t="shared" si="8"/>
        <v/>
      </c>
      <c r="R61" s="222" t="str">
        <f t="shared" si="9"/>
        <v/>
      </c>
      <c r="S61" s="280"/>
      <c r="T61" s="280"/>
      <c r="U61" s="193"/>
      <c r="V61" s="184"/>
      <c r="W61" s="185">
        <f>W60+1</f>
        <v>10</v>
      </c>
      <c r="X61" s="235" t="s">
        <v>152</v>
      </c>
      <c r="Y61" s="236" t="s">
        <v>153</v>
      </c>
      <c r="Z61" s="237">
        <v>170</v>
      </c>
      <c r="AA61" s="238"/>
      <c r="AB61" s="239">
        <v>170588</v>
      </c>
      <c r="AC61" s="240"/>
      <c r="AD61" s="241" t="str">
        <f t="shared" si="14"/>
        <v/>
      </c>
      <c r="AE61" s="242">
        <f t="shared" si="15"/>
        <v>170588</v>
      </c>
      <c r="AF61" s="243">
        <v>180000</v>
      </c>
      <c r="AG61" s="240"/>
      <c r="AH61" s="241" t="str">
        <f t="shared" si="11"/>
        <v/>
      </c>
      <c r="AI61" s="242">
        <f t="shared" si="12"/>
        <v>180000</v>
      </c>
      <c r="AJ61" s="244">
        <f t="shared" si="16"/>
        <v>9412</v>
      </c>
      <c r="AK61" s="245">
        <f t="shared" si="20"/>
        <v>1003.4588235294118</v>
      </c>
      <c r="AL61" s="246">
        <f t="shared" si="17"/>
        <v>1058.8235294117646</v>
      </c>
      <c r="AM61" s="247">
        <f t="shared" si="18"/>
        <v>55.364705882352837</v>
      </c>
      <c r="AN61" s="222" t="str">
        <f t="shared" si="19"/>
        <v>最低賃金未満</v>
      </c>
    </row>
    <row r="62" spans="1:43" s="185" customFormat="1" ht="18.75" customHeight="1" thickTop="1" thickBot="1" x14ac:dyDescent="0.45">
      <c r="A62" s="185">
        <f t="shared" si="0"/>
        <v>22</v>
      </c>
      <c r="B62" s="96"/>
      <c r="C62" s="97"/>
      <c r="D62" s="112" t="str">
        <f t="shared" si="1"/>
        <v/>
      </c>
      <c r="E62" s="98"/>
      <c r="F62" s="99"/>
      <c r="G62" s="100"/>
      <c r="H62" s="134" t="str">
        <f t="shared" si="10"/>
        <v/>
      </c>
      <c r="I62" s="135" t="str">
        <f t="shared" si="2"/>
        <v/>
      </c>
      <c r="J62" s="101"/>
      <c r="K62" s="100"/>
      <c r="L62" s="134" t="str">
        <f t="shared" si="3"/>
        <v/>
      </c>
      <c r="M62" s="135" t="str">
        <f t="shared" si="4"/>
        <v/>
      </c>
      <c r="N62" s="138" t="str">
        <f t="shared" si="5"/>
        <v/>
      </c>
      <c r="O62" s="139" t="str">
        <f t="shared" si="6"/>
        <v/>
      </c>
      <c r="P62" s="140" t="str">
        <f t="shared" si="7"/>
        <v/>
      </c>
      <c r="Q62" s="311" t="str">
        <f t="shared" si="8"/>
        <v/>
      </c>
      <c r="R62" s="222" t="str">
        <f t="shared" si="9"/>
        <v/>
      </c>
      <c r="S62" s="280"/>
      <c r="T62" s="280"/>
      <c r="U62" s="193"/>
      <c r="V62" s="184"/>
      <c r="X62" s="248">
        <f>COUNTA(X52:X61)</f>
        <v>10</v>
      </c>
      <c r="Y62" s="249"/>
      <c r="Z62" s="88"/>
      <c r="AA62" s="88"/>
      <c r="AB62" s="88"/>
      <c r="AC62" s="88"/>
      <c r="AD62" s="146"/>
      <c r="AE62" s="250"/>
      <c r="AF62" s="88"/>
      <c r="AG62" s="88"/>
      <c r="AH62" s="146"/>
      <c r="AI62" s="251"/>
      <c r="AJ62" s="248">
        <f>COUNT(AJ52:AJ61)</f>
        <v>10</v>
      </c>
      <c r="AK62" s="303">
        <f>IFERROR(SUM(AK52:AK61)/X62,"")</f>
        <v>1417.4375490196078</v>
      </c>
      <c r="AL62" s="304">
        <f>IFERROR(SUM(AL52:AL61)/X62,"")</f>
        <v>1471.2121148459385</v>
      </c>
      <c r="AM62" s="305">
        <f>IFERROR(ROUNDDOWN(AL62-AK62,2),"")</f>
        <v>53.77</v>
      </c>
      <c r="AN62" s="252"/>
    </row>
    <row r="63" spans="1:43" s="185" customFormat="1" ht="18.75" customHeight="1" thickTop="1" x14ac:dyDescent="0.4">
      <c r="A63" s="185">
        <f t="shared" si="0"/>
        <v>23</v>
      </c>
      <c r="B63" s="96"/>
      <c r="C63" s="97"/>
      <c r="D63" s="112" t="str">
        <f t="shared" si="1"/>
        <v/>
      </c>
      <c r="E63" s="98"/>
      <c r="F63" s="99"/>
      <c r="G63" s="100"/>
      <c r="H63" s="134" t="str">
        <f t="shared" si="10"/>
        <v/>
      </c>
      <c r="I63" s="135" t="str">
        <f t="shared" si="2"/>
        <v/>
      </c>
      <c r="J63" s="101"/>
      <c r="K63" s="100"/>
      <c r="L63" s="134" t="str">
        <f t="shared" si="3"/>
        <v/>
      </c>
      <c r="M63" s="135" t="str">
        <f t="shared" si="4"/>
        <v/>
      </c>
      <c r="N63" s="138" t="str">
        <f t="shared" si="5"/>
        <v/>
      </c>
      <c r="O63" s="139" t="str">
        <f t="shared" si="6"/>
        <v/>
      </c>
      <c r="P63" s="140" t="str">
        <f t="shared" si="7"/>
        <v/>
      </c>
      <c r="Q63" s="311" t="str">
        <f t="shared" si="8"/>
        <v/>
      </c>
      <c r="R63" s="222" t="str">
        <f t="shared" si="9"/>
        <v/>
      </c>
      <c r="S63" s="280"/>
      <c r="T63" s="280"/>
      <c r="U63" s="193"/>
      <c r="V63" s="184"/>
      <c r="X63"/>
      <c r="Y63"/>
      <c r="Z63"/>
      <c r="AA63"/>
      <c r="AB63"/>
      <c r="AC63"/>
      <c r="AD63"/>
      <c r="AE63"/>
      <c r="AF63"/>
      <c r="AG63"/>
      <c r="AH63"/>
      <c r="AI63"/>
      <c r="AJ63"/>
      <c r="AK63"/>
      <c r="AL63"/>
      <c r="AM63"/>
      <c r="AN63"/>
    </row>
    <row r="64" spans="1:43" ht="18.75" customHeight="1" x14ac:dyDescent="0.4">
      <c r="A64" s="185">
        <f t="shared" si="0"/>
        <v>24</v>
      </c>
      <c r="B64" s="96"/>
      <c r="C64" s="97"/>
      <c r="D64" s="112" t="str">
        <f t="shared" si="1"/>
        <v/>
      </c>
      <c r="E64" s="98"/>
      <c r="F64" s="99"/>
      <c r="G64" s="100"/>
      <c r="H64" s="134" t="str">
        <f t="shared" si="10"/>
        <v/>
      </c>
      <c r="I64" s="135" t="str">
        <f t="shared" si="2"/>
        <v/>
      </c>
      <c r="J64" s="101"/>
      <c r="K64" s="100"/>
      <c r="L64" s="134" t="str">
        <f t="shared" si="3"/>
        <v/>
      </c>
      <c r="M64" s="135" t="str">
        <f t="shared" si="4"/>
        <v/>
      </c>
      <c r="N64" s="138" t="str">
        <f t="shared" si="5"/>
        <v/>
      </c>
      <c r="O64" s="139" t="str">
        <f t="shared" si="6"/>
        <v/>
      </c>
      <c r="P64" s="140" t="str">
        <f t="shared" si="7"/>
        <v/>
      </c>
      <c r="Q64" s="311" t="str">
        <f t="shared" si="8"/>
        <v/>
      </c>
      <c r="R64" s="222" t="str">
        <f t="shared" si="9"/>
        <v/>
      </c>
      <c r="S64" s="280"/>
      <c r="T64" s="280"/>
      <c r="U64" s="253"/>
      <c r="V64" s="254"/>
      <c r="W64" s="185"/>
    </row>
    <row r="65" spans="1:30" ht="18.75" customHeight="1" x14ac:dyDescent="0.4">
      <c r="A65" s="185">
        <f t="shared" si="0"/>
        <v>25</v>
      </c>
      <c r="B65" s="96"/>
      <c r="C65" s="97"/>
      <c r="D65" s="112" t="str">
        <f t="shared" si="1"/>
        <v/>
      </c>
      <c r="E65" s="98"/>
      <c r="F65" s="99"/>
      <c r="G65" s="100"/>
      <c r="H65" s="134" t="str">
        <f t="shared" si="10"/>
        <v/>
      </c>
      <c r="I65" s="135" t="str">
        <f t="shared" si="2"/>
        <v/>
      </c>
      <c r="J65" s="101"/>
      <c r="K65" s="100"/>
      <c r="L65" s="134" t="str">
        <f t="shared" si="3"/>
        <v/>
      </c>
      <c r="M65" s="135" t="str">
        <f t="shared" si="4"/>
        <v/>
      </c>
      <c r="N65" s="138" t="str">
        <f t="shared" si="5"/>
        <v/>
      </c>
      <c r="O65" s="139" t="str">
        <f t="shared" si="6"/>
        <v/>
      </c>
      <c r="P65" s="140" t="str">
        <f t="shared" si="7"/>
        <v/>
      </c>
      <c r="Q65" s="311" t="str">
        <f t="shared" si="8"/>
        <v/>
      </c>
      <c r="R65" s="222" t="str">
        <f t="shared" si="9"/>
        <v/>
      </c>
      <c r="S65" s="279"/>
      <c r="T65" s="279"/>
      <c r="U65" s="253"/>
      <c r="V65" s="254"/>
      <c r="W65" s="185"/>
    </row>
    <row r="66" spans="1:30" ht="18.75" customHeight="1" x14ac:dyDescent="0.4">
      <c r="A66" s="185">
        <f t="shared" si="0"/>
        <v>26</v>
      </c>
      <c r="B66" s="96"/>
      <c r="C66" s="97"/>
      <c r="D66" s="112" t="str">
        <f t="shared" si="1"/>
        <v/>
      </c>
      <c r="E66" s="98"/>
      <c r="F66" s="99"/>
      <c r="G66" s="102"/>
      <c r="H66" s="134" t="str">
        <f t="shared" si="10"/>
        <v/>
      </c>
      <c r="I66" s="135" t="str">
        <f t="shared" si="2"/>
        <v/>
      </c>
      <c r="J66" s="101"/>
      <c r="K66" s="102"/>
      <c r="L66" s="134" t="str">
        <f t="shared" si="3"/>
        <v/>
      </c>
      <c r="M66" s="135" t="str">
        <f t="shared" si="4"/>
        <v/>
      </c>
      <c r="N66" s="138" t="str">
        <f t="shared" si="5"/>
        <v/>
      </c>
      <c r="O66" s="139" t="str">
        <f t="shared" si="6"/>
        <v/>
      </c>
      <c r="P66" s="140" t="str">
        <f t="shared" si="7"/>
        <v/>
      </c>
      <c r="Q66" s="311" t="str">
        <f t="shared" si="8"/>
        <v/>
      </c>
      <c r="R66" s="222" t="str">
        <f t="shared" si="9"/>
        <v/>
      </c>
      <c r="S66" s="279"/>
      <c r="T66" s="279"/>
      <c r="U66" s="253"/>
      <c r="V66" s="254"/>
      <c r="W66" s="185"/>
    </row>
    <row r="67" spans="1:30" ht="18.75" customHeight="1" x14ac:dyDescent="0.4">
      <c r="A67" s="185">
        <f t="shared" si="0"/>
        <v>27</v>
      </c>
      <c r="B67" s="96"/>
      <c r="C67" s="97"/>
      <c r="D67" s="112" t="str">
        <f t="shared" si="1"/>
        <v/>
      </c>
      <c r="E67" s="98"/>
      <c r="F67" s="99"/>
      <c r="G67" s="100"/>
      <c r="H67" s="134" t="str">
        <f t="shared" si="10"/>
        <v/>
      </c>
      <c r="I67" s="135" t="str">
        <f t="shared" si="2"/>
        <v/>
      </c>
      <c r="J67" s="101"/>
      <c r="K67" s="100"/>
      <c r="L67" s="134" t="str">
        <f t="shared" si="3"/>
        <v/>
      </c>
      <c r="M67" s="135" t="str">
        <f t="shared" si="4"/>
        <v/>
      </c>
      <c r="N67" s="138" t="str">
        <f t="shared" si="5"/>
        <v/>
      </c>
      <c r="O67" s="139" t="str">
        <f t="shared" si="6"/>
        <v/>
      </c>
      <c r="P67" s="140" t="str">
        <f t="shared" si="7"/>
        <v/>
      </c>
      <c r="Q67" s="311" t="str">
        <f t="shared" si="8"/>
        <v/>
      </c>
      <c r="R67" s="222" t="str">
        <f t="shared" si="9"/>
        <v/>
      </c>
      <c r="S67" s="279"/>
      <c r="T67" s="279"/>
      <c r="U67" s="253"/>
      <c r="V67" s="254"/>
    </row>
    <row r="68" spans="1:30" ht="18.75" customHeight="1" thickBot="1" x14ac:dyDescent="0.45">
      <c r="A68" s="185">
        <f t="shared" si="0"/>
        <v>28</v>
      </c>
      <c r="B68" s="96"/>
      <c r="C68" s="97"/>
      <c r="D68" s="112" t="str">
        <f t="shared" si="1"/>
        <v/>
      </c>
      <c r="E68" s="98"/>
      <c r="F68" s="99"/>
      <c r="G68" s="100"/>
      <c r="H68" s="134" t="str">
        <f t="shared" si="10"/>
        <v/>
      </c>
      <c r="I68" s="135" t="str">
        <f t="shared" si="2"/>
        <v/>
      </c>
      <c r="J68" s="101"/>
      <c r="K68" s="100"/>
      <c r="L68" s="134" t="str">
        <f t="shared" si="3"/>
        <v/>
      </c>
      <c r="M68" s="135" t="str">
        <f t="shared" si="4"/>
        <v/>
      </c>
      <c r="N68" s="138" t="str">
        <f t="shared" si="5"/>
        <v/>
      </c>
      <c r="O68" s="139" t="str">
        <f t="shared" si="6"/>
        <v/>
      </c>
      <c r="P68" s="140" t="str">
        <f t="shared" si="7"/>
        <v/>
      </c>
      <c r="Q68" s="311" t="str">
        <f t="shared" si="8"/>
        <v/>
      </c>
      <c r="R68" s="222" t="str">
        <f t="shared" si="9"/>
        <v/>
      </c>
      <c r="S68" s="279"/>
      <c r="T68" s="279"/>
      <c r="U68" s="253"/>
      <c r="V68" s="254"/>
      <c r="X68" s="166"/>
      <c r="Y68" s="166"/>
      <c r="Z68" s="166"/>
      <c r="AA68" s="166"/>
      <c r="AB68" s="166"/>
      <c r="AC68" s="166"/>
      <c r="AD68" s="166"/>
    </row>
    <row r="69" spans="1:30" ht="18.75" customHeight="1" x14ac:dyDescent="0.4">
      <c r="A69" s="185">
        <f t="shared" si="0"/>
        <v>29</v>
      </c>
      <c r="B69" s="96"/>
      <c r="C69" s="97"/>
      <c r="D69" s="112" t="str">
        <f t="shared" si="1"/>
        <v/>
      </c>
      <c r="E69" s="98"/>
      <c r="F69" s="99"/>
      <c r="G69" s="100"/>
      <c r="H69" s="134" t="str">
        <f t="shared" si="10"/>
        <v/>
      </c>
      <c r="I69" s="135" t="str">
        <f t="shared" si="2"/>
        <v/>
      </c>
      <c r="J69" s="101"/>
      <c r="K69" s="100"/>
      <c r="L69" s="134" t="str">
        <f t="shared" si="3"/>
        <v/>
      </c>
      <c r="M69" s="135" t="str">
        <f t="shared" si="4"/>
        <v/>
      </c>
      <c r="N69" s="138" t="str">
        <f t="shared" si="5"/>
        <v/>
      </c>
      <c r="O69" s="139" t="str">
        <f t="shared" si="6"/>
        <v/>
      </c>
      <c r="P69" s="140" t="str">
        <f t="shared" si="7"/>
        <v/>
      </c>
      <c r="Q69" s="311" t="str">
        <f t="shared" si="8"/>
        <v/>
      </c>
      <c r="R69" s="222" t="str">
        <f t="shared" si="9"/>
        <v/>
      </c>
      <c r="S69" s="279"/>
      <c r="T69" s="279"/>
      <c r="U69" s="253"/>
      <c r="V69" s="254"/>
    </row>
    <row r="70" spans="1:30" ht="18.75" customHeight="1" x14ac:dyDescent="0.4">
      <c r="A70" s="185">
        <f t="shared" si="0"/>
        <v>30</v>
      </c>
      <c r="B70" s="96"/>
      <c r="C70" s="97"/>
      <c r="D70" s="112" t="str">
        <f t="shared" si="1"/>
        <v/>
      </c>
      <c r="E70" s="98"/>
      <c r="F70" s="99"/>
      <c r="G70" s="100"/>
      <c r="H70" s="134" t="str">
        <f t="shared" si="10"/>
        <v/>
      </c>
      <c r="I70" s="135" t="str">
        <f t="shared" si="2"/>
        <v/>
      </c>
      <c r="J70" s="101"/>
      <c r="K70" s="100"/>
      <c r="L70" s="134" t="str">
        <f t="shared" si="3"/>
        <v/>
      </c>
      <c r="M70" s="135" t="str">
        <f t="shared" si="4"/>
        <v/>
      </c>
      <c r="N70" s="138" t="str">
        <f t="shared" si="5"/>
        <v/>
      </c>
      <c r="O70" s="139" t="str">
        <f t="shared" si="6"/>
        <v/>
      </c>
      <c r="P70" s="140" t="str">
        <f t="shared" si="7"/>
        <v/>
      </c>
      <c r="Q70" s="311" t="str">
        <f t="shared" si="8"/>
        <v/>
      </c>
      <c r="R70" s="222" t="str">
        <f t="shared" si="9"/>
        <v/>
      </c>
      <c r="S70" s="279"/>
      <c r="T70" s="279"/>
      <c r="U70" s="253"/>
      <c r="V70" s="254"/>
    </row>
    <row r="71" spans="1:30" ht="18.75" customHeight="1" x14ac:dyDescent="0.4">
      <c r="A71" s="185">
        <f t="shared" si="0"/>
        <v>31</v>
      </c>
      <c r="B71" s="96"/>
      <c r="C71" s="97"/>
      <c r="D71" s="112" t="str">
        <f t="shared" si="1"/>
        <v/>
      </c>
      <c r="E71" s="98"/>
      <c r="F71" s="99"/>
      <c r="G71" s="100"/>
      <c r="H71" s="134" t="str">
        <f t="shared" si="10"/>
        <v/>
      </c>
      <c r="I71" s="135" t="str">
        <f t="shared" si="2"/>
        <v/>
      </c>
      <c r="J71" s="101"/>
      <c r="K71" s="100"/>
      <c r="L71" s="134" t="str">
        <f t="shared" si="3"/>
        <v/>
      </c>
      <c r="M71" s="135" t="str">
        <f t="shared" si="4"/>
        <v/>
      </c>
      <c r="N71" s="138" t="str">
        <f t="shared" si="5"/>
        <v/>
      </c>
      <c r="O71" s="139" t="str">
        <f t="shared" si="6"/>
        <v/>
      </c>
      <c r="P71" s="140" t="str">
        <f t="shared" si="7"/>
        <v/>
      </c>
      <c r="Q71" s="311" t="str">
        <f t="shared" si="8"/>
        <v/>
      </c>
      <c r="R71" s="222" t="str">
        <f t="shared" si="9"/>
        <v/>
      </c>
      <c r="S71" s="279"/>
      <c r="T71" s="279"/>
      <c r="U71" s="253"/>
      <c r="V71" s="254"/>
    </row>
    <row r="72" spans="1:30" ht="18.75" customHeight="1" x14ac:dyDescent="0.4">
      <c r="A72" s="185">
        <f t="shared" si="0"/>
        <v>32</v>
      </c>
      <c r="B72" s="96"/>
      <c r="C72" s="97"/>
      <c r="D72" s="112" t="str">
        <f t="shared" si="1"/>
        <v/>
      </c>
      <c r="E72" s="98"/>
      <c r="F72" s="99"/>
      <c r="G72" s="100"/>
      <c r="H72" s="134" t="str">
        <f t="shared" si="10"/>
        <v/>
      </c>
      <c r="I72" s="135" t="str">
        <f t="shared" si="2"/>
        <v/>
      </c>
      <c r="J72" s="101"/>
      <c r="K72" s="100"/>
      <c r="L72" s="134" t="str">
        <f t="shared" si="3"/>
        <v/>
      </c>
      <c r="M72" s="135" t="str">
        <f t="shared" si="4"/>
        <v/>
      </c>
      <c r="N72" s="138" t="str">
        <f t="shared" si="5"/>
        <v/>
      </c>
      <c r="O72" s="139" t="str">
        <f t="shared" si="6"/>
        <v/>
      </c>
      <c r="P72" s="140" t="str">
        <f t="shared" si="7"/>
        <v/>
      </c>
      <c r="Q72" s="311" t="str">
        <f t="shared" si="8"/>
        <v/>
      </c>
      <c r="R72" s="222" t="str">
        <f t="shared" si="9"/>
        <v/>
      </c>
      <c r="S72" s="279"/>
      <c r="T72" s="279"/>
      <c r="U72" s="253"/>
      <c r="V72" s="254"/>
    </row>
    <row r="73" spans="1:30" ht="18.75" customHeight="1" x14ac:dyDescent="0.4">
      <c r="A73" s="185">
        <f t="shared" si="0"/>
        <v>33</v>
      </c>
      <c r="B73" s="96"/>
      <c r="C73" s="97"/>
      <c r="D73" s="112" t="str">
        <f t="shared" si="1"/>
        <v/>
      </c>
      <c r="E73" s="98"/>
      <c r="F73" s="99"/>
      <c r="G73" s="100"/>
      <c r="H73" s="134" t="str">
        <f t="shared" si="10"/>
        <v/>
      </c>
      <c r="I73" s="135" t="str">
        <f t="shared" si="2"/>
        <v/>
      </c>
      <c r="J73" s="101"/>
      <c r="K73" s="100"/>
      <c r="L73" s="134" t="str">
        <f t="shared" si="3"/>
        <v/>
      </c>
      <c r="M73" s="135" t="str">
        <f t="shared" si="4"/>
        <v/>
      </c>
      <c r="N73" s="138" t="str">
        <f t="shared" si="5"/>
        <v/>
      </c>
      <c r="O73" s="139" t="str">
        <f t="shared" si="6"/>
        <v/>
      </c>
      <c r="P73" s="140" t="str">
        <f t="shared" si="7"/>
        <v/>
      </c>
      <c r="Q73" s="311" t="str">
        <f t="shared" si="8"/>
        <v/>
      </c>
      <c r="R73" s="222" t="str">
        <f t="shared" si="9"/>
        <v/>
      </c>
      <c r="S73" s="279"/>
      <c r="T73" s="279"/>
      <c r="U73" s="253"/>
      <c r="V73" s="254"/>
    </row>
    <row r="74" spans="1:30" ht="18.75" customHeight="1" x14ac:dyDescent="0.4">
      <c r="A74" s="185">
        <f t="shared" si="0"/>
        <v>34</v>
      </c>
      <c r="B74" s="96"/>
      <c r="C74" s="97"/>
      <c r="D74" s="112" t="str">
        <f t="shared" si="1"/>
        <v/>
      </c>
      <c r="E74" s="98"/>
      <c r="F74" s="99"/>
      <c r="G74" s="100"/>
      <c r="H74" s="134" t="str">
        <f t="shared" si="10"/>
        <v/>
      </c>
      <c r="I74" s="135" t="str">
        <f t="shared" si="2"/>
        <v/>
      </c>
      <c r="J74" s="101"/>
      <c r="K74" s="100"/>
      <c r="L74" s="134" t="str">
        <f t="shared" si="3"/>
        <v/>
      </c>
      <c r="M74" s="135" t="str">
        <f t="shared" si="4"/>
        <v/>
      </c>
      <c r="N74" s="138" t="str">
        <f t="shared" si="5"/>
        <v/>
      </c>
      <c r="O74" s="139" t="str">
        <f t="shared" si="6"/>
        <v/>
      </c>
      <c r="P74" s="140" t="str">
        <f t="shared" si="7"/>
        <v/>
      </c>
      <c r="Q74" s="311" t="str">
        <f t="shared" si="8"/>
        <v/>
      </c>
      <c r="R74" s="222" t="str">
        <f t="shared" si="9"/>
        <v/>
      </c>
      <c r="S74" s="279"/>
      <c r="T74" s="279"/>
      <c r="U74" s="255"/>
    </row>
    <row r="75" spans="1:30" ht="18.75" customHeight="1" x14ac:dyDescent="0.4">
      <c r="A75" s="185">
        <f t="shared" si="0"/>
        <v>35</v>
      </c>
      <c r="B75" s="96"/>
      <c r="C75" s="97"/>
      <c r="D75" s="112" t="str">
        <f t="shared" si="1"/>
        <v/>
      </c>
      <c r="E75" s="98"/>
      <c r="F75" s="99"/>
      <c r="G75" s="100"/>
      <c r="H75" s="134" t="str">
        <f t="shared" si="10"/>
        <v/>
      </c>
      <c r="I75" s="135" t="str">
        <f t="shared" si="2"/>
        <v/>
      </c>
      <c r="J75" s="101"/>
      <c r="K75" s="100"/>
      <c r="L75" s="134" t="str">
        <f t="shared" si="3"/>
        <v/>
      </c>
      <c r="M75" s="135" t="str">
        <f t="shared" si="4"/>
        <v/>
      </c>
      <c r="N75" s="138" t="str">
        <f t="shared" si="5"/>
        <v/>
      </c>
      <c r="O75" s="139" t="str">
        <f t="shared" si="6"/>
        <v/>
      </c>
      <c r="P75" s="140" t="str">
        <f t="shared" si="7"/>
        <v/>
      </c>
      <c r="Q75" s="311" t="str">
        <f t="shared" si="8"/>
        <v/>
      </c>
      <c r="R75" s="222" t="str">
        <f t="shared" si="9"/>
        <v/>
      </c>
      <c r="S75" s="279"/>
      <c r="T75" s="279"/>
      <c r="U75" s="255"/>
    </row>
    <row r="76" spans="1:30" ht="18.75" customHeight="1" x14ac:dyDescent="0.4">
      <c r="A76" s="185">
        <f t="shared" si="0"/>
        <v>36</v>
      </c>
      <c r="B76" s="96"/>
      <c r="C76" s="97"/>
      <c r="D76" s="112" t="str">
        <f t="shared" si="1"/>
        <v/>
      </c>
      <c r="E76" s="98"/>
      <c r="F76" s="99"/>
      <c r="G76" s="102"/>
      <c r="H76" s="134" t="str">
        <f t="shared" si="10"/>
        <v/>
      </c>
      <c r="I76" s="135" t="str">
        <f t="shared" si="2"/>
        <v/>
      </c>
      <c r="J76" s="101"/>
      <c r="K76" s="102"/>
      <c r="L76" s="134" t="str">
        <f t="shared" si="3"/>
        <v/>
      </c>
      <c r="M76" s="135" t="str">
        <f t="shared" si="4"/>
        <v/>
      </c>
      <c r="N76" s="138" t="str">
        <f t="shared" si="5"/>
        <v/>
      </c>
      <c r="O76" s="139" t="str">
        <f t="shared" si="6"/>
        <v/>
      </c>
      <c r="P76" s="140" t="str">
        <f t="shared" si="7"/>
        <v/>
      </c>
      <c r="Q76" s="311" t="str">
        <f t="shared" si="8"/>
        <v/>
      </c>
      <c r="R76" s="222" t="str">
        <f t="shared" si="9"/>
        <v/>
      </c>
      <c r="S76" s="279"/>
      <c r="T76" s="279"/>
      <c r="U76" s="255"/>
    </row>
    <row r="77" spans="1:30" ht="18.75" customHeight="1" x14ac:dyDescent="0.4">
      <c r="A77" s="185">
        <f t="shared" si="0"/>
        <v>37</v>
      </c>
      <c r="B77" s="96"/>
      <c r="C77" s="97"/>
      <c r="D77" s="112" t="str">
        <f t="shared" si="1"/>
        <v/>
      </c>
      <c r="E77" s="98"/>
      <c r="F77" s="99"/>
      <c r="G77" s="100"/>
      <c r="H77" s="134" t="str">
        <f t="shared" si="10"/>
        <v/>
      </c>
      <c r="I77" s="135" t="str">
        <f t="shared" si="2"/>
        <v/>
      </c>
      <c r="J77" s="101"/>
      <c r="K77" s="100"/>
      <c r="L77" s="134" t="str">
        <f t="shared" si="3"/>
        <v/>
      </c>
      <c r="M77" s="135" t="str">
        <f t="shared" si="4"/>
        <v/>
      </c>
      <c r="N77" s="138" t="str">
        <f t="shared" si="5"/>
        <v/>
      </c>
      <c r="O77" s="139" t="str">
        <f t="shared" si="6"/>
        <v/>
      </c>
      <c r="P77" s="140" t="str">
        <f t="shared" si="7"/>
        <v/>
      </c>
      <c r="Q77" s="311" t="str">
        <f t="shared" si="8"/>
        <v/>
      </c>
      <c r="R77" s="222" t="str">
        <f t="shared" si="9"/>
        <v/>
      </c>
      <c r="S77" s="279"/>
      <c r="T77" s="279"/>
      <c r="U77" s="255"/>
    </row>
    <row r="78" spans="1:30" ht="18.75" customHeight="1" x14ac:dyDescent="0.4">
      <c r="A78" s="185">
        <f t="shared" si="0"/>
        <v>38</v>
      </c>
      <c r="B78" s="96"/>
      <c r="C78" s="97"/>
      <c r="D78" s="112" t="str">
        <f t="shared" si="1"/>
        <v/>
      </c>
      <c r="E78" s="98"/>
      <c r="F78" s="99"/>
      <c r="G78" s="100"/>
      <c r="H78" s="134" t="str">
        <f t="shared" si="10"/>
        <v/>
      </c>
      <c r="I78" s="135" t="str">
        <f t="shared" si="2"/>
        <v/>
      </c>
      <c r="J78" s="101"/>
      <c r="K78" s="100"/>
      <c r="L78" s="134" t="str">
        <f t="shared" si="3"/>
        <v/>
      </c>
      <c r="M78" s="135" t="str">
        <f t="shared" si="4"/>
        <v/>
      </c>
      <c r="N78" s="138" t="str">
        <f t="shared" si="5"/>
        <v/>
      </c>
      <c r="O78" s="139" t="str">
        <f t="shared" si="6"/>
        <v/>
      </c>
      <c r="P78" s="140" t="str">
        <f t="shared" si="7"/>
        <v/>
      </c>
      <c r="Q78" s="311" t="str">
        <f t="shared" si="8"/>
        <v/>
      </c>
      <c r="R78" s="222" t="str">
        <f t="shared" si="9"/>
        <v/>
      </c>
      <c r="S78" s="279"/>
      <c r="T78" s="279"/>
      <c r="U78" s="255"/>
    </row>
    <row r="79" spans="1:30" ht="18.75" customHeight="1" x14ac:dyDescent="0.4">
      <c r="A79" s="185">
        <f t="shared" si="0"/>
        <v>39</v>
      </c>
      <c r="B79" s="96"/>
      <c r="C79" s="97"/>
      <c r="D79" s="112" t="str">
        <f t="shared" si="1"/>
        <v/>
      </c>
      <c r="E79" s="98"/>
      <c r="F79" s="99"/>
      <c r="G79" s="100"/>
      <c r="H79" s="134" t="str">
        <f t="shared" si="10"/>
        <v/>
      </c>
      <c r="I79" s="135" t="str">
        <f t="shared" si="2"/>
        <v/>
      </c>
      <c r="J79" s="101"/>
      <c r="K79" s="100"/>
      <c r="L79" s="134" t="str">
        <f t="shared" si="3"/>
        <v/>
      </c>
      <c r="M79" s="135" t="str">
        <f t="shared" si="4"/>
        <v/>
      </c>
      <c r="N79" s="138" t="str">
        <f t="shared" si="5"/>
        <v/>
      </c>
      <c r="O79" s="139" t="str">
        <f t="shared" si="6"/>
        <v/>
      </c>
      <c r="P79" s="140" t="str">
        <f t="shared" si="7"/>
        <v/>
      </c>
      <c r="Q79" s="311" t="str">
        <f t="shared" si="8"/>
        <v/>
      </c>
      <c r="R79" s="222" t="str">
        <f t="shared" si="9"/>
        <v/>
      </c>
      <c r="S79" s="279"/>
      <c r="T79" s="279"/>
      <c r="U79" s="255"/>
    </row>
    <row r="80" spans="1:30" ht="18.75" customHeight="1" x14ac:dyDescent="0.4">
      <c r="A80" s="185">
        <f t="shared" si="0"/>
        <v>40</v>
      </c>
      <c r="B80" s="96"/>
      <c r="C80" s="97"/>
      <c r="D80" s="112" t="str">
        <f t="shared" si="1"/>
        <v/>
      </c>
      <c r="E80" s="98"/>
      <c r="F80" s="99"/>
      <c r="G80" s="100"/>
      <c r="H80" s="134" t="str">
        <f t="shared" si="10"/>
        <v/>
      </c>
      <c r="I80" s="135" t="str">
        <f t="shared" si="2"/>
        <v/>
      </c>
      <c r="J80" s="101"/>
      <c r="K80" s="100"/>
      <c r="L80" s="134" t="str">
        <f t="shared" si="3"/>
        <v/>
      </c>
      <c r="M80" s="135" t="str">
        <f t="shared" si="4"/>
        <v/>
      </c>
      <c r="N80" s="138" t="str">
        <f t="shared" si="5"/>
        <v/>
      </c>
      <c r="O80" s="139" t="str">
        <f t="shared" si="6"/>
        <v/>
      </c>
      <c r="P80" s="140" t="str">
        <f t="shared" si="7"/>
        <v/>
      </c>
      <c r="Q80" s="311" t="str">
        <f t="shared" si="8"/>
        <v/>
      </c>
      <c r="R80" s="222" t="str">
        <f t="shared" si="9"/>
        <v/>
      </c>
      <c r="S80" s="279"/>
      <c r="T80" s="279"/>
      <c r="U80" s="255"/>
    </row>
    <row r="81" spans="1:22" ht="18.75" customHeight="1" x14ac:dyDescent="0.4">
      <c r="A81" s="185">
        <f t="shared" si="0"/>
        <v>41</v>
      </c>
      <c r="B81" s="96"/>
      <c r="C81" s="97"/>
      <c r="D81" s="112" t="str">
        <f t="shared" si="1"/>
        <v/>
      </c>
      <c r="E81" s="98"/>
      <c r="F81" s="99"/>
      <c r="G81" s="100"/>
      <c r="H81" s="134" t="str">
        <f t="shared" si="10"/>
        <v/>
      </c>
      <c r="I81" s="135" t="str">
        <f t="shared" si="2"/>
        <v/>
      </c>
      <c r="J81" s="101"/>
      <c r="K81" s="100"/>
      <c r="L81" s="134" t="str">
        <f t="shared" si="3"/>
        <v/>
      </c>
      <c r="M81" s="135" t="str">
        <f t="shared" si="4"/>
        <v/>
      </c>
      <c r="N81" s="138" t="str">
        <f t="shared" si="5"/>
        <v/>
      </c>
      <c r="O81" s="139" t="str">
        <f t="shared" si="6"/>
        <v/>
      </c>
      <c r="P81" s="140" t="str">
        <f t="shared" si="7"/>
        <v/>
      </c>
      <c r="Q81" s="311" t="str">
        <f t="shared" si="8"/>
        <v/>
      </c>
      <c r="R81" s="222" t="str">
        <f t="shared" si="9"/>
        <v/>
      </c>
      <c r="S81" s="279"/>
      <c r="T81" s="279"/>
      <c r="U81" s="255"/>
    </row>
    <row r="82" spans="1:22" ht="18.75" customHeight="1" x14ac:dyDescent="0.4">
      <c r="A82" s="185">
        <f t="shared" si="0"/>
        <v>42</v>
      </c>
      <c r="B82" s="96"/>
      <c r="C82" s="97"/>
      <c r="D82" s="112" t="str">
        <f t="shared" si="1"/>
        <v/>
      </c>
      <c r="E82" s="98"/>
      <c r="F82" s="99"/>
      <c r="G82" s="100"/>
      <c r="H82" s="134" t="str">
        <f t="shared" si="10"/>
        <v/>
      </c>
      <c r="I82" s="135" t="str">
        <f t="shared" si="2"/>
        <v/>
      </c>
      <c r="J82" s="101"/>
      <c r="K82" s="100"/>
      <c r="L82" s="134" t="str">
        <f t="shared" si="3"/>
        <v/>
      </c>
      <c r="M82" s="135" t="str">
        <f t="shared" si="4"/>
        <v/>
      </c>
      <c r="N82" s="138" t="str">
        <f t="shared" si="5"/>
        <v/>
      </c>
      <c r="O82" s="139" t="str">
        <f t="shared" si="6"/>
        <v/>
      </c>
      <c r="P82" s="140" t="str">
        <f t="shared" si="7"/>
        <v/>
      </c>
      <c r="Q82" s="311" t="str">
        <f t="shared" si="8"/>
        <v/>
      </c>
      <c r="R82" s="222" t="str">
        <f t="shared" si="9"/>
        <v/>
      </c>
      <c r="S82" s="279"/>
      <c r="T82" s="279"/>
      <c r="U82" s="255"/>
    </row>
    <row r="83" spans="1:22" ht="18.75" customHeight="1" x14ac:dyDescent="0.4">
      <c r="A83" s="185">
        <f t="shared" si="0"/>
        <v>43</v>
      </c>
      <c r="B83" s="96"/>
      <c r="C83" s="97"/>
      <c r="D83" s="112" t="str">
        <f t="shared" si="1"/>
        <v/>
      </c>
      <c r="E83" s="98"/>
      <c r="F83" s="99"/>
      <c r="G83" s="100"/>
      <c r="H83" s="134" t="str">
        <f t="shared" si="10"/>
        <v/>
      </c>
      <c r="I83" s="135" t="str">
        <f t="shared" si="2"/>
        <v/>
      </c>
      <c r="J83" s="101"/>
      <c r="K83" s="100"/>
      <c r="L83" s="134" t="str">
        <f t="shared" si="3"/>
        <v/>
      </c>
      <c r="M83" s="135" t="str">
        <f t="shared" si="4"/>
        <v/>
      </c>
      <c r="N83" s="138" t="str">
        <f t="shared" si="5"/>
        <v/>
      </c>
      <c r="O83" s="139" t="str">
        <f t="shared" si="6"/>
        <v/>
      </c>
      <c r="P83" s="140" t="str">
        <f t="shared" si="7"/>
        <v/>
      </c>
      <c r="Q83" s="311" t="str">
        <f t="shared" si="8"/>
        <v/>
      </c>
      <c r="R83" s="222" t="str">
        <f t="shared" si="9"/>
        <v/>
      </c>
      <c r="S83" s="279"/>
      <c r="T83" s="279"/>
      <c r="U83" s="255"/>
    </row>
    <row r="84" spans="1:22" ht="18.75" customHeight="1" x14ac:dyDescent="0.4">
      <c r="A84" s="185">
        <f t="shared" si="0"/>
        <v>44</v>
      </c>
      <c r="B84" s="96"/>
      <c r="C84" s="97"/>
      <c r="D84" s="112" t="str">
        <f t="shared" si="1"/>
        <v/>
      </c>
      <c r="E84" s="98"/>
      <c r="F84" s="99"/>
      <c r="G84" s="100"/>
      <c r="H84" s="134" t="str">
        <f t="shared" si="10"/>
        <v/>
      </c>
      <c r="I84" s="135" t="str">
        <f t="shared" si="2"/>
        <v/>
      </c>
      <c r="J84" s="101"/>
      <c r="K84" s="100"/>
      <c r="L84" s="134" t="str">
        <f t="shared" si="3"/>
        <v/>
      </c>
      <c r="M84" s="135" t="str">
        <f t="shared" si="4"/>
        <v/>
      </c>
      <c r="N84" s="138" t="str">
        <f t="shared" si="5"/>
        <v/>
      </c>
      <c r="O84" s="139" t="str">
        <f t="shared" si="6"/>
        <v/>
      </c>
      <c r="P84" s="140" t="str">
        <f t="shared" si="7"/>
        <v/>
      </c>
      <c r="Q84" s="311" t="str">
        <f t="shared" si="8"/>
        <v/>
      </c>
      <c r="R84" s="222" t="str">
        <f t="shared" si="9"/>
        <v/>
      </c>
      <c r="S84" s="279"/>
      <c r="T84" s="279"/>
      <c r="U84" s="255"/>
    </row>
    <row r="85" spans="1:22" ht="18.75" customHeight="1" x14ac:dyDescent="0.4">
      <c r="A85" s="185">
        <f t="shared" si="0"/>
        <v>45</v>
      </c>
      <c r="B85" s="96"/>
      <c r="C85" s="97"/>
      <c r="D85" s="112" t="str">
        <f t="shared" si="1"/>
        <v/>
      </c>
      <c r="E85" s="98"/>
      <c r="F85" s="99"/>
      <c r="G85" s="100"/>
      <c r="H85" s="134" t="str">
        <f t="shared" si="10"/>
        <v/>
      </c>
      <c r="I85" s="135" t="str">
        <f t="shared" si="2"/>
        <v/>
      </c>
      <c r="J85" s="101"/>
      <c r="K85" s="100"/>
      <c r="L85" s="134" t="str">
        <f t="shared" si="3"/>
        <v/>
      </c>
      <c r="M85" s="135" t="str">
        <f t="shared" si="4"/>
        <v/>
      </c>
      <c r="N85" s="138" t="str">
        <f t="shared" si="5"/>
        <v/>
      </c>
      <c r="O85" s="139" t="str">
        <f t="shared" si="6"/>
        <v/>
      </c>
      <c r="P85" s="140" t="str">
        <f t="shared" si="7"/>
        <v/>
      </c>
      <c r="Q85" s="311" t="str">
        <f t="shared" si="8"/>
        <v/>
      </c>
      <c r="R85" s="222" t="str">
        <f t="shared" si="9"/>
        <v/>
      </c>
      <c r="S85" s="279"/>
      <c r="T85" s="279"/>
      <c r="U85" s="255"/>
    </row>
    <row r="86" spans="1:22" ht="18.75" customHeight="1" x14ac:dyDescent="0.4">
      <c r="A86" s="185">
        <f t="shared" si="0"/>
        <v>46</v>
      </c>
      <c r="B86" s="96"/>
      <c r="C86" s="97"/>
      <c r="D86" s="112" t="str">
        <f t="shared" si="1"/>
        <v/>
      </c>
      <c r="E86" s="98"/>
      <c r="F86" s="99"/>
      <c r="G86" s="102"/>
      <c r="H86" s="134" t="str">
        <f t="shared" si="10"/>
        <v/>
      </c>
      <c r="I86" s="135" t="str">
        <f t="shared" si="2"/>
        <v/>
      </c>
      <c r="J86" s="101"/>
      <c r="K86" s="102"/>
      <c r="L86" s="134" t="str">
        <f t="shared" si="3"/>
        <v/>
      </c>
      <c r="M86" s="135" t="str">
        <f t="shared" si="4"/>
        <v/>
      </c>
      <c r="N86" s="138" t="str">
        <f t="shared" si="5"/>
        <v/>
      </c>
      <c r="O86" s="139" t="str">
        <f t="shared" si="6"/>
        <v/>
      </c>
      <c r="P86" s="140" t="str">
        <f t="shared" si="7"/>
        <v/>
      </c>
      <c r="Q86" s="311" t="str">
        <f t="shared" si="8"/>
        <v/>
      </c>
      <c r="R86" s="222" t="str">
        <f t="shared" si="9"/>
        <v/>
      </c>
      <c r="S86" s="279"/>
      <c r="T86" s="279"/>
      <c r="U86" s="255"/>
    </row>
    <row r="87" spans="1:22" ht="18.75" customHeight="1" x14ac:dyDescent="0.4">
      <c r="A87" s="185">
        <f t="shared" si="0"/>
        <v>47</v>
      </c>
      <c r="B87" s="96"/>
      <c r="C87" s="97"/>
      <c r="D87" s="112" t="str">
        <f t="shared" si="1"/>
        <v/>
      </c>
      <c r="E87" s="98"/>
      <c r="F87" s="99"/>
      <c r="G87" s="100"/>
      <c r="H87" s="134" t="str">
        <f t="shared" si="10"/>
        <v/>
      </c>
      <c r="I87" s="135" t="str">
        <f t="shared" si="2"/>
        <v/>
      </c>
      <c r="J87" s="101"/>
      <c r="K87" s="100"/>
      <c r="L87" s="134" t="str">
        <f t="shared" si="3"/>
        <v/>
      </c>
      <c r="M87" s="135" t="str">
        <f t="shared" si="4"/>
        <v/>
      </c>
      <c r="N87" s="138" t="str">
        <f t="shared" si="5"/>
        <v/>
      </c>
      <c r="O87" s="139" t="str">
        <f t="shared" si="6"/>
        <v/>
      </c>
      <c r="P87" s="140" t="str">
        <f t="shared" si="7"/>
        <v/>
      </c>
      <c r="Q87" s="311" t="str">
        <f t="shared" si="8"/>
        <v/>
      </c>
      <c r="R87" s="222" t="str">
        <f t="shared" si="9"/>
        <v/>
      </c>
      <c r="S87" s="279"/>
      <c r="T87" s="279"/>
      <c r="U87" s="255"/>
    </row>
    <row r="88" spans="1:22" ht="18.75" customHeight="1" x14ac:dyDescent="0.4">
      <c r="A88" s="185">
        <f t="shared" si="0"/>
        <v>48</v>
      </c>
      <c r="B88" s="96"/>
      <c r="C88" s="97"/>
      <c r="D88" s="112" t="str">
        <f t="shared" si="1"/>
        <v/>
      </c>
      <c r="E88" s="98"/>
      <c r="F88" s="99"/>
      <c r="G88" s="100"/>
      <c r="H88" s="134" t="str">
        <f t="shared" si="10"/>
        <v/>
      </c>
      <c r="I88" s="135" t="str">
        <f t="shared" si="2"/>
        <v/>
      </c>
      <c r="J88" s="101"/>
      <c r="K88" s="100"/>
      <c r="L88" s="134" t="str">
        <f t="shared" si="3"/>
        <v/>
      </c>
      <c r="M88" s="135" t="str">
        <f t="shared" si="4"/>
        <v/>
      </c>
      <c r="N88" s="138" t="str">
        <f t="shared" si="5"/>
        <v/>
      </c>
      <c r="O88" s="139" t="str">
        <f t="shared" si="6"/>
        <v/>
      </c>
      <c r="P88" s="140" t="str">
        <f t="shared" si="7"/>
        <v/>
      </c>
      <c r="Q88" s="311" t="str">
        <f t="shared" si="8"/>
        <v/>
      </c>
      <c r="R88" s="222" t="str">
        <f t="shared" si="9"/>
        <v/>
      </c>
      <c r="S88" s="279"/>
      <c r="T88" s="279"/>
      <c r="U88" s="255"/>
    </row>
    <row r="89" spans="1:22" ht="18.75" customHeight="1" x14ac:dyDescent="0.4">
      <c r="A89" s="185">
        <f t="shared" si="0"/>
        <v>49</v>
      </c>
      <c r="B89" s="96"/>
      <c r="C89" s="97"/>
      <c r="D89" s="112" t="str">
        <f t="shared" si="1"/>
        <v/>
      </c>
      <c r="E89" s="98"/>
      <c r="F89" s="99"/>
      <c r="G89" s="100"/>
      <c r="H89" s="134" t="str">
        <f t="shared" si="10"/>
        <v/>
      </c>
      <c r="I89" s="135" t="str">
        <f t="shared" si="2"/>
        <v/>
      </c>
      <c r="J89" s="101"/>
      <c r="K89" s="100"/>
      <c r="L89" s="134" t="str">
        <f t="shared" si="3"/>
        <v/>
      </c>
      <c r="M89" s="135" t="str">
        <f t="shared" si="4"/>
        <v/>
      </c>
      <c r="N89" s="138" t="str">
        <f t="shared" si="5"/>
        <v/>
      </c>
      <c r="O89" s="139" t="str">
        <f t="shared" si="6"/>
        <v/>
      </c>
      <c r="P89" s="140" t="str">
        <f t="shared" si="7"/>
        <v/>
      </c>
      <c r="Q89" s="311" t="str">
        <f t="shared" si="8"/>
        <v/>
      </c>
      <c r="R89" s="222" t="str">
        <f t="shared" si="9"/>
        <v/>
      </c>
      <c r="S89" s="279"/>
      <c r="T89" s="279"/>
      <c r="U89" s="255"/>
    </row>
    <row r="90" spans="1:22" ht="18.75" customHeight="1" x14ac:dyDescent="0.4">
      <c r="A90" s="185">
        <f t="shared" si="0"/>
        <v>50</v>
      </c>
      <c r="B90" s="96"/>
      <c r="C90" s="97"/>
      <c r="D90" s="112" t="str">
        <f t="shared" si="1"/>
        <v/>
      </c>
      <c r="E90" s="98"/>
      <c r="F90" s="99"/>
      <c r="G90" s="100"/>
      <c r="H90" s="134" t="str">
        <f t="shared" si="10"/>
        <v/>
      </c>
      <c r="I90" s="135" t="str">
        <f t="shared" si="2"/>
        <v/>
      </c>
      <c r="J90" s="101"/>
      <c r="K90" s="100"/>
      <c r="L90" s="134" t="str">
        <f t="shared" si="3"/>
        <v/>
      </c>
      <c r="M90" s="135" t="str">
        <f t="shared" si="4"/>
        <v/>
      </c>
      <c r="N90" s="138" t="str">
        <f t="shared" si="5"/>
        <v/>
      </c>
      <c r="O90" s="139" t="str">
        <f t="shared" si="6"/>
        <v/>
      </c>
      <c r="P90" s="140" t="str">
        <f t="shared" si="7"/>
        <v/>
      </c>
      <c r="Q90" s="311" t="str">
        <f t="shared" si="8"/>
        <v/>
      </c>
      <c r="R90" s="222" t="str">
        <f t="shared" si="9"/>
        <v/>
      </c>
      <c r="S90" s="279"/>
      <c r="T90" s="279"/>
      <c r="U90" s="255"/>
    </row>
    <row r="91" spans="1:22" ht="18.75" customHeight="1" x14ac:dyDescent="0.4">
      <c r="A91" s="185">
        <f t="shared" si="0"/>
        <v>51</v>
      </c>
      <c r="B91" s="96"/>
      <c r="C91" s="97"/>
      <c r="D91" s="112" t="str">
        <f t="shared" si="1"/>
        <v/>
      </c>
      <c r="E91" s="98"/>
      <c r="F91" s="99"/>
      <c r="G91" s="100"/>
      <c r="H91" s="134" t="str">
        <f t="shared" si="10"/>
        <v/>
      </c>
      <c r="I91" s="135" t="str">
        <f t="shared" si="2"/>
        <v/>
      </c>
      <c r="J91" s="101"/>
      <c r="K91" s="100"/>
      <c r="L91" s="134" t="str">
        <f t="shared" si="3"/>
        <v/>
      </c>
      <c r="M91" s="135" t="str">
        <f t="shared" si="4"/>
        <v/>
      </c>
      <c r="N91" s="138" t="str">
        <f t="shared" si="5"/>
        <v/>
      </c>
      <c r="O91" s="139" t="str">
        <f t="shared" si="6"/>
        <v/>
      </c>
      <c r="P91" s="140" t="str">
        <f t="shared" si="7"/>
        <v/>
      </c>
      <c r="Q91" s="311" t="str">
        <f t="shared" si="8"/>
        <v/>
      </c>
      <c r="R91" s="222" t="str">
        <f t="shared" si="9"/>
        <v/>
      </c>
      <c r="S91" s="279"/>
      <c r="T91" s="279"/>
      <c r="U91" s="253"/>
      <c r="V91" s="254"/>
    </row>
    <row r="92" spans="1:22" ht="18.75" customHeight="1" x14ac:dyDescent="0.4">
      <c r="A92" s="185">
        <f t="shared" si="0"/>
        <v>52</v>
      </c>
      <c r="B92" s="96"/>
      <c r="C92" s="97"/>
      <c r="D92" s="112" t="str">
        <f t="shared" si="1"/>
        <v/>
      </c>
      <c r="E92" s="98"/>
      <c r="F92" s="99"/>
      <c r="G92" s="100"/>
      <c r="H92" s="134" t="str">
        <f t="shared" si="10"/>
        <v/>
      </c>
      <c r="I92" s="135" t="str">
        <f t="shared" si="2"/>
        <v/>
      </c>
      <c r="J92" s="101"/>
      <c r="K92" s="100"/>
      <c r="L92" s="134" t="str">
        <f t="shared" si="3"/>
        <v/>
      </c>
      <c r="M92" s="135" t="str">
        <f t="shared" si="4"/>
        <v/>
      </c>
      <c r="N92" s="138" t="str">
        <f t="shared" si="5"/>
        <v/>
      </c>
      <c r="O92" s="139" t="str">
        <f t="shared" si="6"/>
        <v/>
      </c>
      <c r="P92" s="140" t="str">
        <f t="shared" si="7"/>
        <v/>
      </c>
      <c r="Q92" s="311" t="str">
        <f t="shared" si="8"/>
        <v/>
      </c>
      <c r="R92" s="222" t="str">
        <f t="shared" si="9"/>
        <v/>
      </c>
      <c r="S92" s="279"/>
      <c r="T92" s="279"/>
      <c r="U92" s="253"/>
      <c r="V92" s="254"/>
    </row>
    <row r="93" spans="1:22" ht="18.75" customHeight="1" x14ac:dyDescent="0.4">
      <c r="A93" s="185">
        <f t="shared" si="0"/>
        <v>53</v>
      </c>
      <c r="B93" s="96"/>
      <c r="C93" s="97"/>
      <c r="D93" s="112" t="str">
        <f t="shared" si="1"/>
        <v/>
      </c>
      <c r="E93" s="98"/>
      <c r="F93" s="99"/>
      <c r="G93" s="100"/>
      <c r="H93" s="134" t="str">
        <f t="shared" si="10"/>
        <v/>
      </c>
      <c r="I93" s="135" t="str">
        <f t="shared" si="2"/>
        <v/>
      </c>
      <c r="J93" s="101"/>
      <c r="K93" s="100"/>
      <c r="L93" s="134" t="str">
        <f t="shared" si="3"/>
        <v/>
      </c>
      <c r="M93" s="135" t="str">
        <f t="shared" si="4"/>
        <v/>
      </c>
      <c r="N93" s="138" t="str">
        <f t="shared" si="5"/>
        <v/>
      </c>
      <c r="O93" s="139" t="str">
        <f t="shared" si="6"/>
        <v/>
      </c>
      <c r="P93" s="140" t="str">
        <f t="shared" si="7"/>
        <v/>
      </c>
      <c r="Q93" s="311" t="str">
        <f t="shared" si="8"/>
        <v/>
      </c>
      <c r="R93" s="222" t="str">
        <f t="shared" si="9"/>
        <v/>
      </c>
      <c r="S93" s="279"/>
      <c r="T93" s="279"/>
      <c r="U93" s="253"/>
      <c r="V93" s="254"/>
    </row>
    <row r="94" spans="1:22" ht="18.75" customHeight="1" x14ac:dyDescent="0.4">
      <c r="A94" s="185">
        <f t="shared" si="0"/>
        <v>54</v>
      </c>
      <c r="B94" s="96"/>
      <c r="C94" s="97"/>
      <c r="D94" s="112" t="str">
        <f t="shared" si="1"/>
        <v/>
      </c>
      <c r="E94" s="98"/>
      <c r="F94" s="99"/>
      <c r="G94" s="100"/>
      <c r="H94" s="134" t="str">
        <f t="shared" si="10"/>
        <v/>
      </c>
      <c r="I94" s="135" t="str">
        <f t="shared" si="2"/>
        <v/>
      </c>
      <c r="J94" s="101"/>
      <c r="K94" s="100"/>
      <c r="L94" s="134" t="str">
        <f t="shared" si="3"/>
        <v/>
      </c>
      <c r="M94" s="135" t="str">
        <f t="shared" si="4"/>
        <v/>
      </c>
      <c r="N94" s="138" t="str">
        <f t="shared" si="5"/>
        <v/>
      </c>
      <c r="O94" s="139" t="str">
        <f t="shared" si="6"/>
        <v/>
      </c>
      <c r="P94" s="140" t="str">
        <f t="shared" si="7"/>
        <v/>
      </c>
      <c r="Q94" s="311" t="str">
        <f t="shared" si="8"/>
        <v/>
      </c>
      <c r="R94" s="222" t="str">
        <f t="shared" si="9"/>
        <v/>
      </c>
      <c r="S94" s="279"/>
      <c r="T94" s="279"/>
      <c r="U94" s="255"/>
    </row>
    <row r="95" spans="1:22" ht="18.75" customHeight="1" x14ac:dyDescent="0.4">
      <c r="A95" s="185">
        <f t="shared" si="0"/>
        <v>55</v>
      </c>
      <c r="B95" s="96"/>
      <c r="C95" s="97"/>
      <c r="D95" s="112" t="str">
        <f t="shared" si="1"/>
        <v/>
      </c>
      <c r="E95" s="98"/>
      <c r="F95" s="99"/>
      <c r="G95" s="100"/>
      <c r="H95" s="134" t="str">
        <f t="shared" si="10"/>
        <v/>
      </c>
      <c r="I95" s="135" t="str">
        <f t="shared" si="2"/>
        <v/>
      </c>
      <c r="J95" s="101"/>
      <c r="K95" s="100"/>
      <c r="L95" s="134" t="str">
        <f t="shared" si="3"/>
        <v/>
      </c>
      <c r="M95" s="135" t="str">
        <f t="shared" si="4"/>
        <v/>
      </c>
      <c r="N95" s="138" t="str">
        <f t="shared" si="5"/>
        <v/>
      </c>
      <c r="O95" s="139" t="str">
        <f t="shared" si="6"/>
        <v/>
      </c>
      <c r="P95" s="140" t="str">
        <f t="shared" si="7"/>
        <v/>
      </c>
      <c r="Q95" s="311" t="str">
        <f t="shared" si="8"/>
        <v/>
      </c>
      <c r="R95" s="222" t="str">
        <f t="shared" si="9"/>
        <v/>
      </c>
      <c r="S95" s="279"/>
      <c r="T95" s="279"/>
      <c r="U95" s="255"/>
    </row>
    <row r="96" spans="1:22" ht="18.75" customHeight="1" x14ac:dyDescent="0.4">
      <c r="A96" s="185">
        <f t="shared" si="0"/>
        <v>56</v>
      </c>
      <c r="B96" s="96"/>
      <c r="C96" s="97"/>
      <c r="D96" s="112" t="str">
        <f t="shared" si="1"/>
        <v/>
      </c>
      <c r="E96" s="98"/>
      <c r="F96" s="99"/>
      <c r="G96" s="102"/>
      <c r="H96" s="134" t="str">
        <f t="shared" si="10"/>
        <v/>
      </c>
      <c r="I96" s="135" t="str">
        <f t="shared" si="2"/>
        <v/>
      </c>
      <c r="J96" s="101"/>
      <c r="K96" s="102"/>
      <c r="L96" s="134" t="str">
        <f t="shared" si="3"/>
        <v/>
      </c>
      <c r="M96" s="135" t="str">
        <f t="shared" si="4"/>
        <v/>
      </c>
      <c r="N96" s="138" t="str">
        <f t="shared" si="5"/>
        <v/>
      </c>
      <c r="O96" s="139" t="str">
        <f t="shared" si="6"/>
        <v/>
      </c>
      <c r="P96" s="140" t="str">
        <f t="shared" si="7"/>
        <v/>
      </c>
      <c r="Q96" s="311" t="str">
        <f t="shared" si="8"/>
        <v/>
      </c>
      <c r="R96" s="222" t="str">
        <f t="shared" si="9"/>
        <v/>
      </c>
      <c r="S96" s="279"/>
      <c r="T96" s="279"/>
      <c r="U96" s="255"/>
    </row>
    <row r="97" spans="1:22" ht="18.75" customHeight="1" x14ac:dyDescent="0.4">
      <c r="A97" s="185">
        <f t="shared" si="0"/>
        <v>57</v>
      </c>
      <c r="B97" s="96"/>
      <c r="C97" s="97"/>
      <c r="D97" s="112" t="str">
        <f t="shared" si="1"/>
        <v/>
      </c>
      <c r="E97" s="98"/>
      <c r="F97" s="99"/>
      <c r="G97" s="100"/>
      <c r="H97" s="134" t="str">
        <f t="shared" si="10"/>
        <v/>
      </c>
      <c r="I97" s="135" t="str">
        <f t="shared" si="2"/>
        <v/>
      </c>
      <c r="J97" s="101"/>
      <c r="K97" s="100"/>
      <c r="L97" s="134" t="str">
        <f t="shared" si="3"/>
        <v/>
      </c>
      <c r="M97" s="135" t="str">
        <f t="shared" si="4"/>
        <v/>
      </c>
      <c r="N97" s="138" t="str">
        <f t="shared" si="5"/>
        <v/>
      </c>
      <c r="O97" s="139" t="str">
        <f t="shared" si="6"/>
        <v/>
      </c>
      <c r="P97" s="140" t="str">
        <f t="shared" si="7"/>
        <v/>
      </c>
      <c r="Q97" s="311" t="str">
        <f t="shared" si="8"/>
        <v/>
      </c>
      <c r="R97" s="222" t="str">
        <f t="shared" si="9"/>
        <v/>
      </c>
      <c r="S97" s="279"/>
      <c r="T97" s="279"/>
      <c r="U97" s="255"/>
    </row>
    <row r="98" spans="1:22" ht="18.75" customHeight="1" x14ac:dyDescent="0.4">
      <c r="A98" s="185">
        <f t="shared" si="0"/>
        <v>58</v>
      </c>
      <c r="B98" s="96"/>
      <c r="C98" s="97"/>
      <c r="D98" s="112" t="str">
        <f t="shared" si="1"/>
        <v/>
      </c>
      <c r="E98" s="98"/>
      <c r="F98" s="99"/>
      <c r="G98" s="100"/>
      <c r="H98" s="134" t="str">
        <f t="shared" si="10"/>
        <v/>
      </c>
      <c r="I98" s="135" t="str">
        <f t="shared" si="2"/>
        <v/>
      </c>
      <c r="J98" s="101"/>
      <c r="K98" s="100"/>
      <c r="L98" s="134" t="str">
        <f t="shared" si="3"/>
        <v/>
      </c>
      <c r="M98" s="135" t="str">
        <f t="shared" si="4"/>
        <v/>
      </c>
      <c r="N98" s="138" t="str">
        <f t="shared" si="5"/>
        <v/>
      </c>
      <c r="O98" s="139" t="str">
        <f t="shared" si="6"/>
        <v/>
      </c>
      <c r="P98" s="140" t="str">
        <f t="shared" si="7"/>
        <v/>
      </c>
      <c r="Q98" s="311" t="str">
        <f t="shared" si="8"/>
        <v/>
      </c>
      <c r="R98" s="222" t="str">
        <f t="shared" si="9"/>
        <v/>
      </c>
      <c r="S98" s="279"/>
      <c r="T98" s="279"/>
      <c r="U98" s="255"/>
    </row>
    <row r="99" spans="1:22" ht="18.75" customHeight="1" x14ac:dyDescent="0.4">
      <c r="A99" s="185">
        <f t="shared" si="0"/>
        <v>59</v>
      </c>
      <c r="B99" s="96"/>
      <c r="C99" s="97"/>
      <c r="D99" s="112" t="str">
        <f t="shared" si="1"/>
        <v/>
      </c>
      <c r="E99" s="98"/>
      <c r="F99" s="99"/>
      <c r="G99" s="100"/>
      <c r="H99" s="134" t="str">
        <f t="shared" si="10"/>
        <v/>
      </c>
      <c r="I99" s="135" t="str">
        <f t="shared" si="2"/>
        <v/>
      </c>
      <c r="J99" s="101"/>
      <c r="K99" s="100"/>
      <c r="L99" s="134" t="str">
        <f t="shared" si="3"/>
        <v/>
      </c>
      <c r="M99" s="135" t="str">
        <f t="shared" si="4"/>
        <v/>
      </c>
      <c r="N99" s="138" t="str">
        <f t="shared" si="5"/>
        <v/>
      </c>
      <c r="O99" s="139" t="str">
        <f t="shared" si="6"/>
        <v/>
      </c>
      <c r="P99" s="140" t="str">
        <f t="shared" si="7"/>
        <v/>
      </c>
      <c r="Q99" s="311" t="str">
        <f t="shared" si="8"/>
        <v/>
      </c>
      <c r="R99" s="222" t="str">
        <f t="shared" si="9"/>
        <v/>
      </c>
      <c r="S99" s="279"/>
      <c r="T99" s="279"/>
      <c r="U99" s="255"/>
    </row>
    <row r="100" spans="1:22" ht="18.75" customHeight="1" x14ac:dyDescent="0.4">
      <c r="A100" s="185">
        <f t="shared" si="0"/>
        <v>60</v>
      </c>
      <c r="B100" s="96"/>
      <c r="C100" s="97"/>
      <c r="D100" s="112" t="str">
        <f t="shared" si="1"/>
        <v/>
      </c>
      <c r="E100" s="98"/>
      <c r="F100" s="99"/>
      <c r="G100" s="100"/>
      <c r="H100" s="134" t="str">
        <f t="shared" si="10"/>
        <v/>
      </c>
      <c r="I100" s="135" t="str">
        <f t="shared" si="2"/>
        <v/>
      </c>
      <c r="J100" s="101"/>
      <c r="K100" s="100"/>
      <c r="L100" s="134" t="str">
        <f t="shared" si="3"/>
        <v/>
      </c>
      <c r="M100" s="135" t="str">
        <f t="shared" si="4"/>
        <v/>
      </c>
      <c r="N100" s="138" t="str">
        <f t="shared" si="5"/>
        <v/>
      </c>
      <c r="O100" s="139" t="str">
        <f t="shared" si="6"/>
        <v/>
      </c>
      <c r="P100" s="140" t="str">
        <f t="shared" si="7"/>
        <v/>
      </c>
      <c r="Q100" s="311" t="str">
        <f t="shared" si="8"/>
        <v/>
      </c>
      <c r="R100" s="222" t="str">
        <f t="shared" si="9"/>
        <v/>
      </c>
      <c r="S100" s="279"/>
      <c r="T100" s="279"/>
      <c r="U100" s="255"/>
    </row>
    <row r="101" spans="1:22" ht="18.75" customHeight="1" x14ac:dyDescent="0.4">
      <c r="A101" s="185">
        <f t="shared" si="0"/>
        <v>61</v>
      </c>
      <c r="B101" s="96"/>
      <c r="C101" s="97"/>
      <c r="D101" s="112" t="str">
        <f t="shared" si="1"/>
        <v/>
      </c>
      <c r="E101" s="98"/>
      <c r="F101" s="99"/>
      <c r="G101" s="100"/>
      <c r="H101" s="134" t="str">
        <f t="shared" si="10"/>
        <v/>
      </c>
      <c r="I101" s="135" t="str">
        <f t="shared" si="2"/>
        <v/>
      </c>
      <c r="J101" s="101"/>
      <c r="K101" s="100"/>
      <c r="L101" s="134" t="str">
        <f t="shared" si="3"/>
        <v/>
      </c>
      <c r="M101" s="135" t="str">
        <f t="shared" si="4"/>
        <v/>
      </c>
      <c r="N101" s="138" t="str">
        <f t="shared" si="5"/>
        <v/>
      </c>
      <c r="O101" s="139" t="str">
        <f t="shared" si="6"/>
        <v/>
      </c>
      <c r="P101" s="140" t="str">
        <f t="shared" si="7"/>
        <v/>
      </c>
      <c r="Q101" s="311" t="str">
        <f t="shared" si="8"/>
        <v/>
      </c>
      <c r="R101" s="222" t="str">
        <f t="shared" si="9"/>
        <v/>
      </c>
      <c r="S101" s="279"/>
      <c r="T101" s="279"/>
      <c r="U101" s="255"/>
    </row>
    <row r="102" spans="1:22" ht="18.75" customHeight="1" x14ac:dyDescent="0.4">
      <c r="A102" s="185">
        <f t="shared" si="0"/>
        <v>62</v>
      </c>
      <c r="B102" s="96"/>
      <c r="C102" s="97"/>
      <c r="D102" s="112" t="str">
        <f t="shared" si="1"/>
        <v/>
      </c>
      <c r="E102" s="98"/>
      <c r="F102" s="99"/>
      <c r="G102" s="100"/>
      <c r="H102" s="134" t="str">
        <f t="shared" si="10"/>
        <v/>
      </c>
      <c r="I102" s="135" t="str">
        <f t="shared" si="2"/>
        <v/>
      </c>
      <c r="J102" s="101"/>
      <c r="K102" s="100"/>
      <c r="L102" s="134" t="str">
        <f t="shared" si="3"/>
        <v/>
      </c>
      <c r="M102" s="135" t="str">
        <f t="shared" si="4"/>
        <v/>
      </c>
      <c r="N102" s="138" t="str">
        <f t="shared" si="5"/>
        <v/>
      </c>
      <c r="O102" s="139" t="str">
        <f t="shared" si="6"/>
        <v/>
      </c>
      <c r="P102" s="140" t="str">
        <f t="shared" si="7"/>
        <v/>
      </c>
      <c r="Q102" s="311" t="str">
        <f t="shared" si="8"/>
        <v/>
      </c>
      <c r="R102" s="222" t="str">
        <f t="shared" si="9"/>
        <v/>
      </c>
      <c r="S102" s="279"/>
      <c r="T102" s="279"/>
      <c r="U102" s="255"/>
    </row>
    <row r="103" spans="1:22" ht="18.75" customHeight="1" x14ac:dyDescent="0.4">
      <c r="A103" s="185">
        <f t="shared" si="0"/>
        <v>63</v>
      </c>
      <c r="B103" s="96"/>
      <c r="C103" s="97"/>
      <c r="D103" s="112" t="str">
        <f t="shared" si="1"/>
        <v/>
      </c>
      <c r="E103" s="98"/>
      <c r="F103" s="99"/>
      <c r="G103" s="100"/>
      <c r="H103" s="134" t="str">
        <f t="shared" si="10"/>
        <v/>
      </c>
      <c r="I103" s="135" t="str">
        <f t="shared" si="2"/>
        <v/>
      </c>
      <c r="J103" s="101"/>
      <c r="K103" s="100"/>
      <c r="L103" s="134" t="str">
        <f t="shared" si="3"/>
        <v/>
      </c>
      <c r="M103" s="135" t="str">
        <f t="shared" si="4"/>
        <v/>
      </c>
      <c r="N103" s="138" t="str">
        <f t="shared" si="5"/>
        <v/>
      </c>
      <c r="O103" s="139" t="str">
        <f t="shared" si="6"/>
        <v/>
      </c>
      <c r="P103" s="140" t="str">
        <f t="shared" si="7"/>
        <v/>
      </c>
      <c r="Q103" s="311" t="str">
        <f t="shared" si="8"/>
        <v/>
      </c>
      <c r="R103" s="222" t="str">
        <f t="shared" si="9"/>
        <v/>
      </c>
      <c r="S103" s="279"/>
      <c r="T103" s="279"/>
      <c r="U103" s="255"/>
    </row>
    <row r="104" spans="1:22" ht="18.75" customHeight="1" x14ac:dyDescent="0.4">
      <c r="A104" s="185">
        <f t="shared" si="0"/>
        <v>64</v>
      </c>
      <c r="B104" s="96"/>
      <c r="C104" s="97"/>
      <c r="D104" s="112" t="str">
        <f t="shared" si="1"/>
        <v/>
      </c>
      <c r="E104" s="98"/>
      <c r="F104" s="99"/>
      <c r="G104" s="100"/>
      <c r="H104" s="134" t="str">
        <f t="shared" si="10"/>
        <v/>
      </c>
      <c r="I104" s="135" t="str">
        <f t="shared" si="2"/>
        <v/>
      </c>
      <c r="J104" s="101"/>
      <c r="K104" s="100"/>
      <c r="L104" s="134" t="str">
        <f t="shared" si="3"/>
        <v/>
      </c>
      <c r="M104" s="135" t="str">
        <f t="shared" si="4"/>
        <v/>
      </c>
      <c r="N104" s="138" t="str">
        <f t="shared" si="5"/>
        <v/>
      </c>
      <c r="O104" s="139" t="str">
        <f t="shared" si="6"/>
        <v/>
      </c>
      <c r="P104" s="140" t="str">
        <f t="shared" si="7"/>
        <v/>
      </c>
      <c r="Q104" s="311" t="str">
        <f t="shared" si="8"/>
        <v/>
      </c>
      <c r="R104" s="222" t="str">
        <f t="shared" si="9"/>
        <v/>
      </c>
      <c r="S104" s="279"/>
      <c r="T104" s="279"/>
      <c r="U104" s="255"/>
    </row>
    <row r="105" spans="1:22" ht="18.75" customHeight="1" x14ac:dyDescent="0.4">
      <c r="A105" s="185">
        <f t="shared" si="0"/>
        <v>65</v>
      </c>
      <c r="B105" s="96"/>
      <c r="C105" s="97"/>
      <c r="D105" s="112" t="str">
        <f t="shared" si="1"/>
        <v/>
      </c>
      <c r="E105" s="98"/>
      <c r="F105" s="99"/>
      <c r="G105" s="100"/>
      <c r="H105" s="134" t="str">
        <f t="shared" si="10"/>
        <v/>
      </c>
      <c r="I105" s="135" t="str">
        <f t="shared" si="2"/>
        <v/>
      </c>
      <c r="J105" s="101"/>
      <c r="K105" s="100"/>
      <c r="L105" s="134" t="str">
        <f t="shared" si="3"/>
        <v/>
      </c>
      <c r="M105" s="135" t="str">
        <f t="shared" si="4"/>
        <v/>
      </c>
      <c r="N105" s="138" t="str">
        <f t="shared" si="5"/>
        <v/>
      </c>
      <c r="O105" s="139" t="str">
        <f t="shared" si="6"/>
        <v/>
      </c>
      <c r="P105" s="140" t="str">
        <f t="shared" si="7"/>
        <v/>
      </c>
      <c r="Q105" s="311" t="str">
        <f t="shared" si="8"/>
        <v/>
      </c>
      <c r="R105" s="222" t="str">
        <f t="shared" si="9"/>
        <v/>
      </c>
      <c r="S105" s="279"/>
      <c r="T105" s="279"/>
      <c r="U105" s="255"/>
    </row>
    <row r="106" spans="1:22" ht="18.75" customHeight="1" x14ac:dyDescent="0.4">
      <c r="A106" s="185">
        <f t="shared" ref="A106:A140" si="22">A105+1</f>
        <v>66</v>
      </c>
      <c r="B106" s="96"/>
      <c r="C106" s="97"/>
      <c r="D106" s="112" t="str">
        <f t="shared" ref="D106:D140" si="23">IF(C106="04【時給制】",1,"")</f>
        <v/>
      </c>
      <c r="E106" s="98"/>
      <c r="F106" s="99"/>
      <c r="G106" s="102"/>
      <c r="H106" s="134" t="str">
        <f t="shared" si="10"/>
        <v/>
      </c>
      <c r="I106" s="135" t="str">
        <f t="shared" si="2"/>
        <v/>
      </c>
      <c r="J106" s="101"/>
      <c r="K106" s="102"/>
      <c r="L106" s="134" t="str">
        <f t="shared" si="3"/>
        <v/>
      </c>
      <c r="M106" s="135" t="str">
        <f t="shared" si="4"/>
        <v/>
      </c>
      <c r="N106" s="138" t="str">
        <f t="shared" si="5"/>
        <v/>
      </c>
      <c r="O106" s="139" t="str">
        <f t="shared" si="6"/>
        <v/>
      </c>
      <c r="P106" s="140" t="str">
        <f t="shared" si="7"/>
        <v/>
      </c>
      <c r="Q106" s="311" t="str">
        <f t="shared" si="8"/>
        <v/>
      </c>
      <c r="R106" s="222" t="str">
        <f t="shared" ref="R106:R140" si="24">IF(P106="","",IF(OR(O106&lt;998,P106&lt;MAX(1062,$Q$28)),"最低賃金未満","○"))</f>
        <v/>
      </c>
      <c r="S106" s="279"/>
      <c r="T106" s="279"/>
      <c r="U106" s="255"/>
    </row>
    <row r="107" spans="1:22" ht="18.75" customHeight="1" x14ac:dyDescent="0.4">
      <c r="A107" s="185">
        <f t="shared" si="22"/>
        <v>67</v>
      </c>
      <c r="B107" s="96"/>
      <c r="C107" s="97"/>
      <c r="D107" s="112" t="str">
        <f t="shared" si="23"/>
        <v/>
      </c>
      <c r="E107" s="98"/>
      <c r="F107" s="99"/>
      <c r="G107" s="100"/>
      <c r="H107" s="134" t="str">
        <f t="shared" si="10"/>
        <v/>
      </c>
      <c r="I107" s="135" t="str">
        <f t="shared" si="2"/>
        <v/>
      </c>
      <c r="J107" s="101"/>
      <c r="K107" s="100"/>
      <c r="L107" s="134" t="str">
        <f t="shared" si="3"/>
        <v/>
      </c>
      <c r="M107" s="135" t="str">
        <f t="shared" si="4"/>
        <v/>
      </c>
      <c r="N107" s="138" t="str">
        <f t="shared" si="5"/>
        <v/>
      </c>
      <c r="O107" s="139" t="str">
        <f t="shared" si="6"/>
        <v/>
      </c>
      <c r="P107" s="140" t="str">
        <f t="shared" si="7"/>
        <v/>
      </c>
      <c r="Q107" s="311" t="str">
        <f t="shared" si="8"/>
        <v/>
      </c>
      <c r="R107" s="222" t="str">
        <f t="shared" si="24"/>
        <v/>
      </c>
      <c r="S107" s="279"/>
      <c r="T107" s="279"/>
      <c r="U107" s="255"/>
    </row>
    <row r="108" spans="1:22" ht="18.75" customHeight="1" x14ac:dyDescent="0.4">
      <c r="A108" s="185">
        <f t="shared" si="22"/>
        <v>68</v>
      </c>
      <c r="B108" s="96"/>
      <c r="C108" s="97"/>
      <c r="D108" s="112" t="str">
        <f t="shared" si="23"/>
        <v/>
      </c>
      <c r="E108" s="98"/>
      <c r="F108" s="99"/>
      <c r="G108" s="100"/>
      <c r="H108" s="134" t="str">
        <f t="shared" si="10"/>
        <v/>
      </c>
      <c r="I108" s="135" t="str">
        <f t="shared" si="2"/>
        <v/>
      </c>
      <c r="J108" s="101"/>
      <c r="K108" s="100"/>
      <c r="L108" s="134" t="str">
        <f t="shared" si="3"/>
        <v/>
      </c>
      <c r="M108" s="135" t="str">
        <f t="shared" si="4"/>
        <v/>
      </c>
      <c r="N108" s="138" t="str">
        <f t="shared" si="5"/>
        <v/>
      </c>
      <c r="O108" s="139" t="str">
        <f t="shared" si="6"/>
        <v/>
      </c>
      <c r="P108" s="140" t="str">
        <f t="shared" si="7"/>
        <v/>
      </c>
      <c r="Q108" s="311" t="str">
        <f t="shared" si="8"/>
        <v/>
      </c>
      <c r="R108" s="222" t="str">
        <f t="shared" si="24"/>
        <v/>
      </c>
      <c r="S108" s="279"/>
      <c r="T108" s="279"/>
      <c r="U108" s="255"/>
    </row>
    <row r="109" spans="1:22" ht="18.75" customHeight="1" x14ac:dyDescent="0.4">
      <c r="A109" s="185">
        <f t="shared" si="22"/>
        <v>69</v>
      </c>
      <c r="B109" s="96"/>
      <c r="C109" s="97"/>
      <c r="D109" s="112" t="str">
        <f t="shared" si="23"/>
        <v/>
      </c>
      <c r="E109" s="98"/>
      <c r="F109" s="99"/>
      <c r="G109" s="100"/>
      <c r="H109" s="134" t="str">
        <f t="shared" si="10"/>
        <v/>
      </c>
      <c r="I109" s="135" t="str">
        <f t="shared" si="2"/>
        <v/>
      </c>
      <c r="J109" s="101"/>
      <c r="K109" s="100"/>
      <c r="L109" s="134" t="str">
        <f t="shared" si="3"/>
        <v/>
      </c>
      <c r="M109" s="135" t="str">
        <f t="shared" si="4"/>
        <v/>
      </c>
      <c r="N109" s="138" t="str">
        <f t="shared" si="5"/>
        <v/>
      </c>
      <c r="O109" s="139" t="str">
        <f t="shared" si="6"/>
        <v/>
      </c>
      <c r="P109" s="140" t="str">
        <f t="shared" si="7"/>
        <v/>
      </c>
      <c r="Q109" s="311" t="str">
        <f t="shared" si="8"/>
        <v/>
      </c>
      <c r="R109" s="222" t="str">
        <f t="shared" si="24"/>
        <v/>
      </c>
      <c r="S109" s="279"/>
      <c r="T109" s="279"/>
      <c r="U109" s="255"/>
    </row>
    <row r="110" spans="1:22" ht="18.75" customHeight="1" x14ac:dyDescent="0.4">
      <c r="A110" s="185">
        <f t="shared" si="22"/>
        <v>70</v>
      </c>
      <c r="B110" s="96"/>
      <c r="C110" s="97"/>
      <c r="D110" s="112" t="str">
        <f t="shared" si="23"/>
        <v/>
      </c>
      <c r="E110" s="98"/>
      <c r="F110" s="99"/>
      <c r="G110" s="100"/>
      <c r="H110" s="134" t="str">
        <f t="shared" si="10"/>
        <v/>
      </c>
      <c r="I110" s="135" t="str">
        <f t="shared" si="2"/>
        <v/>
      </c>
      <c r="J110" s="101"/>
      <c r="K110" s="100"/>
      <c r="L110" s="134" t="str">
        <f t="shared" si="3"/>
        <v/>
      </c>
      <c r="M110" s="135" t="str">
        <f t="shared" si="4"/>
        <v/>
      </c>
      <c r="N110" s="138" t="str">
        <f t="shared" si="5"/>
        <v/>
      </c>
      <c r="O110" s="139" t="str">
        <f t="shared" si="6"/>
        <v/>
      </c>
      <c r="P110" s="140" t="str">
        <f t="shared" si="7"/>
        <v/>
      </c>
      <c r="Q110" s="311" t="str">
        <f t="shared" si="8"/>
        <v/>
      </c>
      <c r="R110" s="222" t="str">
        <f t="shared" si="24"/>
        <v/>
      </c>
      <c r="S110" s="279"/>
      <c r="T110" s="279"/>
      <c r="U110" s="255"/>
    </row>
    <row r="111" spans="1:22" ht="18.75" customHeight="1" x14ac:dyDescent="0.4">
      <c r="A111" s="185">
        <f t="shared" si="22"/>
        <v>71</v>
      </c>
      <c r="B111" s="96"/>
      <c r="C111" s="97"/>
      <c r="D111" s="112" t="str">
        <f t="shared" si="23"/>
        <v/>
      </c>
      <c r="E111" s="98"/>
      <c r="F111" s="99"/>
      <c r="G111" s="100"/>
      <c r="H111" s="134" t="str">
        <f t="shared" si="10"/>
        <v/>
      </c>
      <c r="I111" s="135" t="str">
        <f t="shared" si="2"/>
        <v/>
      </c>
      <c r="J111" s="101"/>
      <c r="K111" s="100"/>
      <c r="L111" s="134" t="str">
        <f t="shared" si="3"/>
        <v/>
      </c>
      <c r="M111" s="135" t="str">
        <f t="shared" si="4"/>
        <v/>
      </c>
      <c r="N111" s="138" t="str">
        <f t="shared" si="5"/>
        <v/>
      </c>
      <c r="O111" s="139" t="str">
        <f t="shared" si="6"/>
        <v/>
      </c>
      <c r="P111" s="140" t="str">
        <f t="shared" si="7"/>
        <v/>
      </c>
      <c r="Q111" s="311" t="str">
        <f t="shared" si="8"/>
        <v/>
      </c>
      <c r="R111" s="222" t="str">
        <f t="shared" si="24"/>
        <v/>
      </c>
      <c r="S111" s="279"/>
      <c r="T111" s="279"/>
      <c r="U111" s="253"/>
      <c r="V111" s="254"/>
    </row>
    <row r="112" spans="1:22" ht="18.75" customHeight="1" x14ac:dyDescent="0.4">
      <c r="A112" s="185">
        <f t="shared" si="22"/>
        <v>72</v>
      </c>
      <c r="B112" s="96"/>
      <c r="C112" s="97"/>
      <c r="D112" s="112" t="str">
        <f t="shared" si="23"/>
        <v/>
      </c>
      <c r="E112" s="98"/>
      <c r="F112" s="99"/>
      <c r="G112" s="100"/>
      <c r="H112" s="134" t="str">
        <f t="shared" si="10"/>
        <v/>
      </c>
      <c r="I112" s="135" t="str">
        <f t="shared" si="2"/>
        <v/>
      </c>
      <c r="J112" s="101"/>
      <c r="K112" s="100"/>
      <c r="L112" s="134" t="str">
        <f t="shared" si="3"/>
        <v/>
      </c>
      <c r="M112" s="135" t="str">
        <f t="shared" si="4"/>
        <v/>
      </c>
      <c r="N112" s="138" t="str">
        <f t="shared" si="5"/>
        <v/>
      </c>
      <c r="O112" s="139" t="str">
        <f t="shared" si="6"/>
        <v/>
      </c>
      <c r="P112" s="140" t="str">
        <f t="shared" si="7"/>
        <v/>
      </c>
      <c r="Q112" s="311" t="str">
        <f t="shared" si="8"/>
        <v/>
      </c>
      <c r="R112" s="222" t="str">
        <f t="shared" si="24"/>
        <v/>
      </c>
      <c r="S112" s="279"/>
      <c r="T112" s="279"/>
      <c r="U112" s="253"/>
      <c r="V112" s="254"/>
    </row>
    <row r="113" spans="1:22" ht="18.75" customHeight="1" x14ac:dyDescent="0.4">
      <c r="A113" s="185">
        <f t="shared" si="22"/>
        <v>73</v>
      </c>
      <c r="B113" s="96"/>
      <c r="C113" s="97"/>
      <c r="D113" s="112" t="str">
        <f t="shared" si="23"/>
        <v/>
      </c>
      <c r="E113" s="98"/>
      <c r="F113" s="99"/>
      <c r="G113" s="100"/>
      <c r="H113" s="134" t="str">
        <f t="shared" si="10"/>
        <v/>
      </c>
      <c r="I113" s="135" t="str">
        <f t="shared" si="2"/>
        <v/>
      </c>
      <c r="J113" s="101"/>
      <c r="K113" s="100"/>
      <c r="L113" s="134" t="str">
        <f t="shared" si="3"/>
        <v/>
      </c>
      <c r="M113" s="135" t="str">
        <f t="shared" si="4"/>
        <v/>
      </c>
      <c r="N113" s="138" t="str">
        <f t="shared" si="5"/>
        <v/>
      </c>
      <c r="O113" s="139" t="str">
        <f t="shared" si="6"/>
        <v/>
      </c>
      <c r="P113" s="140" t="str">
        <f t="shared" si="7"/>
        <v/>
      </c>
      <c r="Q113" s="311" t="str">
        <f t="shared" si="8"/>
        <v/>
      </c>
      <c r="R113" s="222" t="str">
        <f t="shared" si="24"/>
        <v/>
      </c>
      <c r="S113" s="279"/>
      <c r="T113" s="279"/>
      <c r="U113" s="253"/>
      <c r="V113" s="254"/>
    </row>
    <row r="114" spans="1:22" ht="18.75" customHeight="1" x14ac:dyDescent="0.4">
      <c r="A114" s="185">
        <f t="shared" si="22"/>
        <v>74</v>
      </c>
      <c r="B114" s="96"/>
      <c r="C114" s="97"/>
      <c r="D114" s="112" t="str">
        <f t="shared" si="23"/>
        <v/>
      </c>
      <c r="E114" s="98"/>
      <c r="F114" s="99"/>
      <c r="G114" s="100"/>
      <c r="H114" s="134" t="str">
        <f t="shared" si="10"/>
        <v/>
      </c>
      <c r="I114" s="135" t="str">
        <f t="shared" si="2"/>
        <v/>
      </c>
      <c r="J114" s="101"/>
      <c r="K114" s="100"/>
      <c r="L114" s="134" t="str">
        <f t="shared" si="3"/>
        <v/>
      </c>
      <c r="M114" s="135" t="str">
        <f t="shared" si="4"/>
        <v/>
      </c>
      <c r="N114" s="138" t="str">
        <f t="shared" si="5"/>
        <v/>
      </c>
      <c r="O114" s="139" t="str">
        <f t="shared" si="6"/>
        <v/>
      </c>
      <c r="P114" s="140" t="str">
        <f t="shared" si="7"/>
        <v/>
      </c>
      <c r="Q114" s="311" t="str">
        <f t="shared" si="8"/>
        <v/>
      </c>
      <c r="R114" s="222" t="str">
        <f t="shared" si="24"/>
        <v/>
      </c>
      <c r="S114" s="279"/>
      <c r="T114" s="279"/>
      <c r="U114" s="255"/>
    </row>
    <row r="115" spans="1:22" ht="18.75" customHeight="1" x14ac:dyDescent="0.4">
      <c r="A115" s="185">
        <f t="shared" si="22"/>
        <v>75</v>
      </c>
      <c r="B115" s="96"/>
      <c r="C115" s="97"/>
      <c r="D115" s="112" t="str">
        <f t="shared" si="23"/>
        <v/>
      </c>
      <c r="E115" s="98"/>
      <c r="F115" s="99"/>
      <c r="G115" s="100"/>
      <c r="H115" s="134" t="str">
        <f t="shared" si="10"/>
        <v/>
      </c>
      <c r="I115" s="135" t="str">
        <f t="shared" si="2"/>
        <v/>
      </c>
      <c r="J115" s="101"/>
      <c r="K115" s="100"/>
      <c r="L115" s="134" t="str">
        <f t="shared" si="3"/>
        <v/>
      </c>
      <c r="M115" s="135" t="str">
        <f t="shared" si="4"/>
        <v/>
      </c>
      <c r="N115" s="138" t="str">
        <f t="shared" si="5"/>
        <v/>
      </c>
      <c r="O115" s="139" t="str">
        <f t="shared" si="6"/>
        <v/>
      </c>
      <c r="P115" s="140" t="str">
        <f t="shared" si="7"/>
        <v/>
      </c>
      <c r="Q115" s="311" t="str">
        <f t="shared" si="8"/>
        <v/>
      </c>
      <c r="R115" s="222" t="str">
        <f t="shared" si="24"/>
        <v/>
      </c>
      <c r="S115" s="279"/>
      <c r="T115" s="279"/>
      <c r="U115" s="255"/>
    </row>
    <row r="116" spans="1:22" ht="18.75" customHeight="1" x14ac:dyDescent="0.4">
      <c r="A116" s="185">
        <f t="shared" si="22"/>
        <v>76</v>
      </c>
      <c r="B116" s="96"/>
      <c r="C116" s="97"/>
      <c r="D116" s="112" t="str">
        <f t="shared" si="23"/>
        <v/>
      </c>
      <c r="E116" s="98"/>
      <c r="F116" s="99"/>
      <c r="G116" s="102"/>
      <c r="H116" s="134" t="str">
        <f t="shared" si="10"/>
        <v/>
      </c>
      <c r="I116" s="135" t="str">
        <f t="shared" si="2"/>
        <v/>
      </c>
      <c r="J116" s="101"/>
      <c r="K116" s="102"/>
      <c r="L116" s="134" t="str">
        <f t="shared" si="3"/>
        <v/>
      </c>
      <c r="M116" s="135" t="str">
        <f t="shared" si="4"/>
        <v/>
      </c>
      <c r="N116" s="138" t="str">
        <f t="shared" si="5"/>
        <v/>
      </c>
      <c r="O116" s="139" t="str">
        <f t="shared" si="6"/>
        <v/>
      </c>
      <c r="P116" s="140" t="str">
        <f t="shared" si="7"/>
        <v/>
      </c>
      <c r="Q116" s="311" t="str">
        <f t="shared" si="8"/>
        <v/>
      </c>
      <c r="R116" s="222" t="str">
        <f t="shared" si="24"/>
        <v/>
      </c>
      <c r="S116" s="279"/>
      <c r="T116" s="279"/>
      <c r="U116" s="255"/>
    </row>
    <row r="117" spans="1:22" ht="18.75" customHeight="1" x14ac:dyDescent="0.4">
      <c r="A117" s="185">
        <f t="shared" si="22"/>
        <v>77</v>
      </c>
      <c r="B117" s="96"/>
      <c r="C117" s="97"/>
      <c r="D117" s="112" t="str">
        <f t="shared" si="23"/>
        <v/>
      </c>
      <c r="E117" s="98"/>
      <c r="F117" s="99"/>
      <c r="G117" s="100"/>
      <c r="H117" s="134" t="str">
        <f t="shared" si="10"/>
        <v/>
      </c>
      <c r="I117" s="135" t="str">
        <f t="shared" si="2"/>
        <v/>
      </c>
      <c r="J117" s="101"/>
      <c r="K117" s="100"/>
      <c r="L117" s="134" t="str">
        <f t="shared" si="3"/>
        <v/>
      </c>
      <c r="M117" s="135" t="str">
        <f t="shared" si="4"/>
        <v/>
      </c>
      <c r="N117" s="138" t="str">
        <f t="shared" si="5"/>
        <v/>
      </c>
      <c r="O117" s="139" t="str">
        <f t="shared" si="6"/>
        <v/>
      </c>
      <c r="P117" s="140" t="str">
        <f t="shared" si="7"/>
        <v/>
      </c>
      <c r="Q117" s="311" t="str">
        <f t="shared" si="8"/>
        <v/>
      </c>
      <c r="R117" s="222" t="str">
        <f t="shared" si="24"/>
        <v/>
      </c>
      <c r="S117" s="279"/>
      <c r="T117" s="279"/>
      <c r="U117" s="255"/>
    </row>
    <row r="118" spans="1:22" ht="18.75" customHeight="1" x14ac:dyDescent="0.4">
      <c r="A118" s="185">
        <f t="shared" si="22"/>
        <v>78</v>
      </c>
      <c r="B118" s="96"/>
      <c r="C118" s="97"/>
      <c r="D118" s="112" t="str">
        <f t="shared" si="23"/>
        <v/>
      </c>
      <c r="E118" s="98"/>
      <c r="F118" s="99"/>
      <c r="G118" s="100"/>
      <c r="H118" s="134" t="str">
        <f t="shared" si="10"/>
        <v/>
      </c>
      <c r="I118" s="135" t="str">
        <f t="shared" si="2"/>
        <v/>
      </c>
      <c r="J118" s="101"/>
      <c r="K118" s="100"/>
      <c r="L118" s="134" t="str">
        <f t="shared" si="3"/>
        <v/>
      </c>
      <c r="M118" s="135" t="str">
        <f t="shared" si="4"/>
        <v/>
      </c>
      <c r="N118" s="138" t="str">
        <f t="shared" si="5"/>
        <v/>
      </c>
      <c r="O118" s="139" t="str">
        <f t="shared" si="6"/>
        <v/>
      </c>
      <c r="P118" s="140" t="str">
        <f t="shared" si="7"/>
        <v/>
      </c>
      <c r="Q118" s="311" t="str">
        <f t="shared" si="8"/>
        <v/>
      </c>
      <c r="R118" s="222" t="str">
        <f t="shared" si="24"/>
        <v/>
      </c>
      <c r="S118" s="279"/>
      <c r="T118" s="279"/>
      <c r="U118" s="255"/>
    </row>
    <row r="119" spans="1:22" ht="18.75" customHeight="1" x14ac:dyDescent="0.4">
      <c r="A119" s="185">
        <f t="shared" si="22"/>
        <v>79</v>
      </c>
      <c r="B119" s="96"/>
      <c r="C119" s="97"/>
      <c r="D119" s="112" t="str">
        <f t="shared" si="23"/>
        <v/>
      </c>
      <c r="E119" s="98"/>
      <c r="F119" s="99"/>
      <c r="G119" s="100"/>
      <c r="H119" s="134" t="str">
        <f t="shared" si="10"/>
        <v/>
      </c>
      <c r="I119" s="135" t="str">
        <f t="shared" si="2"/>
        <v/>
      </c>
      <c r="J119" s="101"/>
      <c r="K119" s="100"/>
      <c r="L119" s="134" t="str">
        <f t="shared" si="3"/>
        <v/>
      </c>
      <c r="M119" s="135" t="str">
        <f t="shared" si="4"/>
        <v/>
      </c>
      <c r="N119" s="138" t="str">
        <f t="shared" si="5"/>
        <v/>
      </c>
      <c r="O119" s="139" t="str">
        <f t="shared" si="6"/>
        <v/>
      </c>
      <c r="P119" s="140" t="str">
        <f t="shared" si="7"/>
        <v/>
      </c>
      <c r="Q119" s="311" t="str">
        <f t="shared" si="8"/>
        <v/>
      </c>
      <c r="R119" s="222" t="str">
        <f t="shared" si="24"/>
        <v/>
      </c>
      <c r="S119" s="279"/>
      <c r="T119" s="279"/>
      <c r="U119" s="255"/>
    </row>
    <row r="120" spans="1:22" ht="18.75" customHeight="1" x14ac:dyDescent="0.4">
      <c r="A120" s="185">
        <f t="shared" si="22"/>
        <v>80</v>
      </c>
      <c r="B120" s="96"/>
      <c r="C120" s="97"/>
      <c r="D120" s="112" t="str">
        <f t="shared" si="23"/>
        <v/>
      </c>
      <c r="E120" s="98"/>
      <c r="F120" s="99"/>
      <c r="G120" s="100"/>
      <c r="H120" s="134" t="str">
        <f t="shared" si="10"/>
        <v/>
      </c>
      <c r="I120" s="135" t="str">
        <f t="shared" si="2"/>
        <v/>
      </c>
      <c r="J120" s="101"/>
      <c r="K120" s="100"/>
      <c r="L120" s="134" t="str">
        <f t="shared" si="3"/>
        <v/>
      </c>
      <c r="M120" s="135" t="str">
        <f t="shared" si="4"/>
        <v/>
      </c>
      <c r="N120" s="138" t="str">
        <f t="shared" si="5"/>
        <v/>
      </c>
      <c r="O120" s="139" t="str">
        <f t="shared" si="6"/>
        <v/>
      </c>
      <c r="P120" s="140" t="str">
        <f t="shared" si="7"/>
        <v/>
      </c>
      <c r="Q120" s="311" t="str">
        <f t="shared" si="8"/>
        <v/>
      </c>
      <c r="R120" s="222" t="str">
        <f t="shared" si="24"/>
        <v/>
      </c>
      <c r="S120" s="279"/>
      <c r="T120" s="279"/>
      <c r="U120" s="255"/>
    </row>
    <row r="121" spans="1:22" ht="18.75" customHeight="1" x14ac:dyDescent="0.4">
      <c r="A121" s="185">
        <f t="shared" si="22"/>
        <v>81</v>
      </c>
      <c r="B121" s="96"/>
      <c r="C121" s="97"/>
      <c r="D121" s="112" t="str">
        <f t="shared" si="23"/>
        <v/>
      </c>
      <c r="E121" s="98"/>
      <c r="F121" s="99"/>
      <c r="G121" s="100"/>
      <c r="H121" s="134" t="str">
        <f t="shared" si="10"/>
        <v/>
      </c>
      <c r="I121" s="135" t="str">
        <f t="shared" si="2"/>
        <v/>
      </c>
      <c r="J121" s="101"/>
      <c r="K121" s="100"/>
      <c r="L121" s="134" t="str">
        <f t="shared" si="3"/>
        <v/>
      </c>
      <c r="M121" s="135" t="str">
        <f t="shared" si="4"/>
        <v/>
      </c>
      <c r="N121" s="138" t="str">
        <f t="shared" si="5"/>
        <v/>
      </c>
      <c r="O121" s="139" t="str">
        <f t="shared" si="6"/>
        <v/>
      </c>
      <c r="P121" s="140" t="str">
        <f t="shared" si="7"/>
        <v/>
      </c>
      <c r="Q121" s="311" t="str">
        <f t="shared" si="8"/>
        <v/>
      </c>
      <c r="R121" s="222" t="str">
        <f t="shared" si="24"/>
        <v/>
      </c>
      <c r="S121" s="279"/>
      <c r="T121" s="279"/>
      <c r="U121" s="255"/>
    </row>
    <row r="122" spans="1:22" ht="18.75" customHeight="1" x14ac:dyDescent="0.4">
      <c r="A122" s="185">
        <f t="shared" si="22"/>
        <v>82</v>
      </c>
      <c r="B122" s="96"/>
      <c r="C122" s="97"/>
      <c r="D122" s="112" t="str">
        <f t="shared" si="23"/>
        <v/>
      </c>
      <c r="E122" s="98"/>
      <c r="F122" s="99"/>
      <c r="G122" s="100"/>
      <c r="H122" s="134" t="str">
        <f t="shared" si="10"/>
        <v/>
      </c>
      <c r="I122" s="135" t="str">
        <f t="shared" si="2"/>
        <v/>
      </c>
      <c r="J122" s="101"/>
      <c r="K122" s="100"/>
      <c r="L122" s="134" t="str">
        <f t="shared" si="3"/>
        <v/>
      </c>
      <c r="M122" s="135" t="str">
        <f t="shared" si="4"/>
        <v/>
      </c>
      <c r="N122" s="138" t="str">
        <f t="shared" si="5"/>
        <v/>
      </c>
      <c r="O122" s="139" t="str">
        <f t="shared" si="6"/>
        <v/>
      </c>
      <c r="P122" s="140" t="str">
        <f t="shared" si="7"/>
        <v/>
      </c>
      <c r="Q122" s="311" t="str">
        <f t="shared" si="8"/>
        <v/>
      </c>
      <c r="R122" s="222" t="str">
        <f t="shared" si="24"/>
        <v/>
      </c>
      <c r="S122" s="279"/>
      <c r="T122" s="279"/>
      <c r="U122" s="255"/>
    </row>
    <row r="123" spans="1:22" ht="18.75" customHeight="1" x14ac:dyDescent="0.4">
      <c r="A123" s="185">
        <f t="shared" si="22"/>
        <v>83</v>
      </c>
      <c r="B123" s="96"/>
      <c r="C123" s="97"/>
      <c r="D123" s="112" t="str">
        <f t="shared" si="23"/>
        <v/>
      </c>
      <c r="E123" s="98"/>
      <c r="F123" s="99"/>
      <c r="G123" s="100"/>
      <c r="H123" s="134" t="str">
        <f t="shared" si="10"/>
        <v/>
      </c>
      <c r="I123" s="135" t="str">
        <f t="shared" si="2"/>
        <v/>
      </c>
      <c r="J123" s="101"/>
      <c r="K123" s="100"/>
      <c r="L123" s="134" t="str">
        <f t="shared" si="3"/>
        <v/>
      </c>
      <c r="M123" s="135" t="str">
        <f t="shared" si="4"/>
        <v/>
      </c>
      <c r="N123" s="138" t="str">
        <f t="shared" si="5"/>
        <v/>
      </c>
      <c r="O123" s="139" t="str">
        <f t="shared" si="6"/>
        <v/>
      </c>
      <c r="P123" s="140" t="str">
        <f t="shared" si="7"/>
        <v/>
      </c>
      <c r="Q123" s="311" t="str">
        <f t="shared" si="8"/>
        <v/>
      </c>
      <c r="R123" s="222" t="str">
        <f t="shared" si="24"/>
        <v/>
      </c>
      <c r="S123" s="279"/>
      <c r="T123" s="279"/>
      <c r="U123" s="255"/>
    </row>
    <row r="124" spans="1:22" ht="18.75" customHeight="1" x14ac:dyDescent="0.4">
      <c r="A124" s="185">
        <f t="shared" si="22"/>
        <v>84</v>
      </c>
      <c r="B124" s="96"/>
      <c r="C124" s="97"/>
      <c r="D124" s="112" t="str">
        <f t="shared" si="23"/>
        <v/>
      </c>
      <c r="E124" s="98"/>
      <c r="F124" s="99"/>
      <c r="G124" s="100"/>
      <c r="H124" s="134" t="str">
        <f t="shared" si="10"/>
        <v/>
      </c>
      <c r="I124" s="135" t="str">
        <f t="shared" si="2"/>
        <v/>
      </c>
      <c r="J124" s="101"/>
      <c r="K124" s="100"/>
      <c r="L124" s="134" t="str">
        <f t="shared" si="3"/>
        <v/>
      </c>
      <c r="M124" s="135" t="str">
        <f t="shared" si="4"/>
        <v/>
      </c>
      <c r="N124" s="138" t="str">
        <f t="shared" si="5"/>
        <v/>
      </c>
      <c r="O124" s="139" t="str">
        <f t="shared" si="6"/>
        <v/>
      </c>
      <c r="P124" s="140" t="str">
        <f t="shared" si="7"/>
        <v/>
      </c>
      <c r="Q124" s="311" t="str">
        <f t="shared" si="8"/>
        <v/>
      </c>
      <c r="R124" s="222" t="str">
        <f t="shared" si="24"/>
        <v/>
      </c>
      <c r="S124" s="279"/>
      <c r="T124" s="279"/>
      <c r="U124" s="255"/>
    </row>
    <row r="125" spans="1:22" ht="18.75" customHeight="1" x14ac:dyDescent="0.4">
      <c r="A125" s="185">
        <f t="shared" si="22"/>
        <v>85</v>
      </c>
      <c r="B125" s="96"/>
      <c r="C125" s="97"/>
      <c r="D125" s="112" t="str">
        <f t="shared" si="23"/>
        <v/>
      </c>
      <c r="E125" s="98"/>
      <c r="F125" s="99"/>
      <c r="G125" s="100"/>
      <c r="H125" s="134" t="str">
        <f t="shared" si="10"/>
        <v/>
      </c>
      <c r="I125" s="135" t="str">
        <f t="shared" si="2"/>
        <v/>
      </c>
      <c r="J125" s="101"/>
      <c r="K125" s="100"/>
      <c r="L125" s="134" t="str">
        <f t="shared" si="3"/>
        <v/>
      </c>
      <c r="M125" s="135" t="str">
        <f t="shared" si="4"/>
        <v/>
      </c>
      <c r="N125" s="138" t="str">
        <f t="shared" si="5"/>
        <v/>
      </c>
      <c r="O125" s="139" t="str">
        <f t="shared" si="6"/>
        <v/>
      </c>
      <c r="P125" s="140" t="str">
        <f t="shared" si="7"/>
        <v/>
      </c>
      <c r="Q125" s="311" t="str">
        <f t="shared" si="8"/>
        <v/>
      </c>
      <c r="R125" s="222" t="str">
        <f t="shared" si="24"/>
        <v/>
      </c>
      <c r="S125" s="279"/>
      <c r="T125" s="279"/>
      <c r="U125" s="255"/>
    </row>
    <row r="126" spans="1:22" ht="18.75" customHeight="1" x14ac:dyDescent="0.4">
      <c r="A126" s="185">
        <f t="shared" si="22"/>
        <v>86</v>
      </c>
      <c r="B126" s="96"/>
      <c r="C126" s="97"/>
      <c r="D126" s="112" t="str">
        <f t="shared" si="23"/>
        <v/>
      </c>
      <c r="E126" s="98"/>
      <c r="F126" s="99"/>
      <c r="G126" s="102"/>
      <c r="H126" s="134" t="str">
        <f t="shared" si="10"/>
        <v/>
      </c>
      <c r="I126" s="135" t="str">
        <f t="shared" si="2"/>
        <v/>
      </c>
      <c r="J126" s="101"/>
      <c r="K126" s="102"/>
      <c r="L126" s="134" t="str">
        <f t="shared" si="3"/>
        <v/>
      </c>
      <c r="M126" s="135" t="str">
        <f t="shared" si="4"/>
        <v/>
      </c>
      <c r="N126" s="138" t="str">
        <f t="shared" si="5"/>
        <v/>
      </c>
      <c r="O126" s="139" t="str">
        <f t="shared" si="6"/>
        <v/>
      </c>
      <c r="P126" s="140" t="str">
        <f t="shared" si="7"/>
        <v/>
      </c>
      <c r="Q126" s="311" t="str">
        <f t="shared" si="8"/>
        <v/>
      </c>
      <c r="R126" s="222" t="str">
        <f t="shared" si="24"/>
        <v/>
      </c>
      <c r="S126" s="279"/>
      <c r="T126" s="279"/>
      <c r="U126" s="255"/>
    </row>
    <row r="127" spans="1:22" ht="18.75" customHeight="1" x14ac:dyDescent="0.4">
      <c r="A127" s="185">
        <f t="shared" si="22"/>
        <v>87</v>
      </c>
      <c r="B127" s="96"/>
      <c r="C127" s="97"/>
      <c r="D127" s="112" t="str">
        <f t="shared" si="23"/>
        <v/>
      </c>
      <c r="E127" s="98"/>
      <c r="F127" s="99"/>
      <c r="G127" s="100"/>
      <c r="H127" s="134" t="str">
        <f t="shared" si="10"/>
        <v/>
      </c>
      <c r="I127" s="135" t="str">
        <f t="shared" si="2"/>
        <v/>
      </c>
      <c r="J127" s="101"/>
      <c r="K127" s="100"/>
      <c r="L127" s="134" t="str">
        <f t="shared" si="3"/>
        <v/>
      </c>
      <c r="M127" s="135" t="str">
        <f t="shared" si="4"/>
        <v/>
      </c>
      <c r="N127" s="138" t="str">
        <f t="shared" si="5"/>
        <v/>
      </c>
      <c r="O127" s="139" t="str">
        <f t="shared" si="6"/>
        <v/>
      </c>
      <c r="P127" s="140" t="str">
        <f t="shared" si="7"/>
        <v/>
      </c>
      <c r="Q127" s="311" t="str">
        <f t="shared" si="8"/>
        <v/>
      </c>
      <c r="R127" s="222" t="str">
        <f t="shared" si="24"/>
        <v/>
      </c>
      <c r="S127" s="279"/>
      <c r="T127" s="279"/>
      <c r="U127" s="255"/>
    </row>
    <row r="128" spans="1:22" ht="18.75" customHeight="1" x14ac:dyDescent="0.4">
      <c r="A128" s="185">
        <f t="shared" si="22"/>
        <v>88</v>
      </c>
      <c r="B128" s="96"/>
      <c r="C128" s="97"/>
      <c r="D128" s="112" t="str">
        <f t="shared" si="23"/>
        <v/>
      </c>
      <c r="E128" s="98"/>
      <c r="F128" s="99"/>
      <c r="G128" s="100"/>
      <c r="H128" s="134" t="str">
        <f t="shared" si="10"/>
        <v/>
      </c>
      <c r="I128" s="135" t="str">
        <f t="shared" si="2"/>
        <v/>
      </c>
      <c r="J128" s="101"/>
      <c r="K128" s="100"/>
      <c r="L128" s="134" t="str">
        <f t="shared" si="3"/>
        <v/>
      </c>
      <c r="M128" s="135" t="str">
        <f t="shared" si="4"/>
        <v/>
      </c>
      <c r="N128" s="138" t="str">
        <f t="shared" si="5"/>
        <v/>
      </c>
      <c r="O128" s="139" t="str">
        <f t="shared" si="6"/>
        <v/>
      </c>
      <c r="P128" s="140" t="str">
        <f t="shared" si="7"/>
        <v/>
      </c>
      <c r="Q128" s="311" t="str">
        <f t="shared" si="8"/>
        <v/>
      </c>
      <c r="R128" s="222" t="str">
        <f t="shared" si="24"/>
        <v/>
      </c>
      <c r="S128" s="279"/>
      <c r="T128" s="279"/>
      <c r="U128" s="255"/>
    </row>
    <row r="129" spans="1:40" ht="18.75" customHeight="1" x14ac:dyDescent="0.4">
      <c r="A129" s="185">
        <f t="shared" si="22"/>
        <v>89</v>
      </c>
      <c r="B129" s="96"/>
      <c r="C129" s="97"/>
      <c r="D129" s="112" t="str">
        <f t="shared" si="23"/>
        <v/>
      </c>
      <c r="E129" s="98"/>
      <c r="F129" s="99"/>
      <c r="G129" s="100"/>
      <c r="H129" s="134" t="str">
        <f t="shared" si="10"/>
        <v/>
      </c>
      <c r="I129" s="135" t="str">
        <f t="shared" si="2"/>
        <v/>
      </c>
      <c r="J129" s="101"/>
      <c r="K129" s="100"/>
      <c r="L129" s="134" t="str">
        <f t="shared" si="3"/>
        <v/>
      </c>
      <c r="M129" s="135" t="str">
        <f t="shared" si="4"/>
        <v/>
      </c>
      <c r="N129" s="138" t="str">
        <f t="shared" si="5"/>
        <v/>
      </c>
      <c r="O129" s="139" t="str">
        <f t="shared" si="6"/>
        <v/>
      </c>
      <c r="P129" s="140" t="str">
        <f t="shared" si="7"/>
        <v/>
      </c>
      <c r="Q129" s="311" t="str">
        <f t="shared" si="8"/>
        <v/>
      </c>
      <c r="R129" s="222" t="str">
        <f t="shared" si="24"/>
        <v/>
      </c>
      <c r="S129" s="279"/>
      <c r="T129" s="279"/>
      <c r="U129" s="255"/>
    </row>
    <row r="130" spans="1:40" ht="18.75" customHeight="1" x14ac:dyDescent="0.4">
      <c r="A130" s="185">
        <f t="shared" si="22"/>
        <v>90</v>
      </c>
      <c r="B130" s="96"/>
      <c r="C130" s="97"/>
      <c r="D130" s="112" t="str">
        <f t="shared" si="23"/>
        <v/>
      </c>
      <c r="E130" s="98"/>
      <c r="F130" s="99"/>
      <c r="G130" s="100"/>
      <c r="H130" s="134" t="str">
        <f t="shared" si="10"/>
        <v/>
      </c>
      <c r="I130" s="135" t="str">
        <f t="shared" si="2"/>
        <v/>
      </c>
      <c r="J130" s="101"/>
      <c r="K130" s="100"/>
      <c r="L130" s="134" t="str">
        <f t="shared" si="3"/>
        <v/>
      </c>
      <c r="M130" s="135" t="str">
        <f t="shared" si="4"/>
        <v/>
      </c>
      <c r="N130" s="138" t="str">
        <f t="shared" si="5"/>
        <v/>
      </c>
      <c r="O130" s="139" t="str">
        <f t="shared" si="6"/>
        <v/>
      </c>
      <c r="P130" s="140" t="str">
        <f t="shared" si="7"/>
        <v/>
      </c>
      <c r="Q130" s="311" t="str">
        <f t="shared" si="8"/>
        <v/>
      </c>
      <c r="R130" s="222" t="str">
        <f t="shared" si="24"/>
        <v/>
      </c>
      <c r="S130" s="279"/>
      <c r="T130" s="279"/>
      <c r="U130" s="255"/>
    </row>
    <row r="131" spans="1:40" ht="18.75" customHeight="1" x14ac:dyDescent="0.4">
      <c r="A131" s="185">
        <f t="shared" si="22"/>
        <v>91</v>
      </c>
      <c r="B131" s="96"/>
      <c r="C131" s="97"/>
      <c r="D131" s="112" t="str">
        <f t="shared" si="23"/>
        <v/>
      </c>
      <c r="E131" s="98"/>
      <c r="F131" s="99"/>
      <c r="G131" s="100"/>
      <c r="H131" s="134" t="str">
        <f t="shared" si="10"/>
        <v/>
      </c>
      <c r="I131" s="135" t="str">
        <f t="shared" si="2"/>
        <v/>
      </c>
      <c r="J131" s="101"/>
      <c r="K131" s="100"/>
      <c r="L131" s="134" t="str">
        <f t="shared" si="3"/>
        <v/>
      </c>
      <c r="M131" s="135" t="str">
        <f t="shared" si="4"/>
        <v/>
      </c>
      <c r="N131" s="138" t="str">
        <f t="shared" si="5"/>
        <v/>
      </c>
      <c r="O131" s="139" t="str">
        <f t="shared" si="6"/>
        <v/>
      </c>
      <c r="P131" s="140" t="str">
        <f t="shared" si="7"/>
        <v/>
      </c>
      <c r="Q131" s="311" t="str">
        <f t="shared" si="8"/>
        <v/>
      </c>
      <c r="R131" s="222" t="str">
        <f t="shared" si="24"/>
        <v/>
      </c>
      <c r="S131" s="279"/>
      <c r="T131" s="279"/>
      <c r="U131" s="255"/>
    </row>
    <row r="132" spans="1:40" ht="18.75" customHeight="1" x14ac:dyDescent="0.4">
      <c r="A132" s="185">
        <f t="shared" si="22"/>
        <v>92</v>
      </c>
      <c r="B132" s="96"/>
      <c r="C132" s="97"/>
      <c r="D132" s="112" t="str">
        <f t="shared" si="23"/>
        <v/>
      </c>
      <c r="E132" s="98"/>
      <c r="F132" s="99"/>
      <c r="G132" s="100"/>
      <c r="H132" s="134" t="str">
        <f t="shared" si="10"/>
        <v/>
      </c>
      <c r="I132" s="135" t="str">
        <f t="shared" si="2"/>
        <v/>
      </c>
      <c r="J132" s="101"/>
      <c r="K132" s="100"/>
      <c r="L132" s="134" t="str">
        <f t="shared" si="3"/>
        <v/>
      </c>
      <c r="M132" s="135" t="str">
        <f t="shared" si="4"/>
        <v/>
      </c>
      <c r="N132" s="138" t="str">
        <f t="shared" si="5"/>
        <v/>
      </c>
      <c r="O132" s="139" t="str">
        <f t="shared" si="6"/>
        <v/>
      </c>
      <c r="P132" s="140" t="str">
        <f t="shared" si="7"/>
        <v/>
      </c>
      <c r="Q132" s="311" t="str">
        <f t="shared" si="8"/>
        <v/>
      </c>
      <c r="R132" s="222" t="str">
        <f t="shared" si="24"/>
        <v/>
      </c>
      <c r="S132" s="279"/>
      <c r="T132" s="279"/>
      <c r="U132" s="255"/>
    </row>
    <row r="133" spans="1:40" ht="18.75" customHeight="1" x14ac:dyDescent="0.4">
      <c r="A133" s="185">
        <f t="shared" si="22"/>
        <v>93</v>
      </c>
      <c r="B133" s="96"/>
      <c r="C133" s="97"/>
      <c r="D133" s="112" t="str">
        <f t="shared" si="23"/>
        <v/>
      </c>
      <c r="E133" s="98"/>
      <c r="F133" s="99"/>
      <c r="G133" s="100"/>
      <c r="H133" s="134" t="str">
        <f t="shared" si="10"/>
        <v/>
      </c>
      <c r="I133" s="135" t="str">
        <f t="shared" si="2"/>
        <v/>
      </c>
      <c r="J133" s="101"/>
      <c r="K133" s="100"/>
      <c r="L133" s="134" t="str">
        <f t="shared" si="3"/>
        <v/>
      </c>
      <c r="M133" s="135" t="str">
        <f t="shared" si="4"/>
        <v/>
      </c>
      <c r="N133" s="138" t="str">
        <f t="shared" si="5"/>
        <v/>
      </c>
      <c r="O133" s="139" t="str">
        <f t="shared" si="6"/>
        <v/>
      </c>
      <c r="P133" s="140" t="str">
        <f t="shared" si="7"/>
        <v/>
      </c>
      <c r="Q133" s="311" t="str">
        <f t="shared" si="8"/>
        <v/>
      </c>
      <c r="R133" s="222" t="str">
        <f t="shared" si="24"/>
        <v/>
      </c>
      <c r="S133" s="279"/>
      <c r="T133" s="279"/>
      <c r="U133" s="255"/>
    </row>
    <row r="134" spans="1:40" ht="18.75" customHeight="1" x14ac:dyDescent="0.4">
      <c r="A134" s="185">
        <f t="shared" si="22"/>
        <v>94</v>
      </c>
      <c r="B134" s="96"/>
      <c r="C134" s="97"/>
      <c r="D134" s="112" t="str">
        <f t="shared" si="23"/>
        <v/>
      </c>
      <c r="E134" s="98"/>
      <c r="F134" s="99"/>
      <c r="G134" s="100"/>
      <c r="H134" s="134" t="str">
        <f t="shared" si="10"/>
        <v/>
      </c>
      <c r="I134" s="135" t="str">
        <f t="shared" si="2"/>
        <v/>
      </c>
      <c r="J134" s="101"/>
      <c r="K134" s="100"/>
      <c r="L134" s="134" t="str">
        <f t="shared" si="3"/>
        <v/>
      </c>
      <c r="M134" s="135" t="str">
        <f t="shared" si="4"/>
        <v/>
      </c>
      <c r="N134" s="138" t="str">
        <f t="shared" si="5"/>
        <v/>
      </c>
      <c r="O134" s="139" t="str">
        <f t="shared" si="6"/>
        <v/>
      </c>
      <c r="P134" s="140" t="str">
        <f t="shared" si="7"/>
        <v/>
      </c>
      <c r="Q134" s="311" t="str">
        <f t="shared" si="8"/>
        <v/>
      </c>
      <c r="R134" s="222" t="str">
        <f t="shared" si="24"/>
        <v/>
      </c>
      <c r="S134" s="279"/>
      <c r="T134" s="279"/>
      <c r="U134" s="255"/>
    </row>
    <row r="135" spans="1:40" ht="18.75" customHeight="1" x14ac:dyDescent="0.4">
      <c r="A135" s="185">
        <f t="shared" si="22"/>
        <v>95</v>
      </c>
      <c r="B135" s="96"/>
      <c r="C135" s="97"/>
      <c r="D135" s="112" t="str">
        <f t="shared" si="23"/>
        <v/>
      </c>
      <c r="E135" s="98"/>
      <c r="F135" s="99"/>
      <c r="G135" s="100"/>
      <c r="H135" s="134" t="str">
        <f t="shared" si="10"/>
        <v/>
      </c>
      <c r="I135" s="135" t="str">
        <f t="shared" si="2"/>
        <v/>
      </c>
      <c r="J135" s="101"/>
      <c r="K135" s="100"/>
      <c r="L135" s="134" t="str">
        <f t="shared" si="3"/>
        <v/>
      </c>
      <c r="M135" s="135" t="str">
        <f t="shared" si="4"/>
        <v/>
      </c>
      <c r="N135" s="138" t="str">
        <f t="shared" si="5"/>
        <v/>
      </c>
      <c r="O135" s="139" t="str">
        <f t="shared" si="6"/>
        <v/>
      </c>
      <c r="P135" s="140" t="str">
        <f t="shared" si="7"/>
        <v/>
      </c>
      <c r="Q135" s="311" t="str">
        <f t="shared" si="8"/>
        <v/>
      </c>
      <c r="R135" s="222" t="str">
        <f t="shared" si="24"/>
        <v/>
      </c>
      <c r="S135" s="295"/>
      <c r="T135" s="295"/>
      <c r="U135" s="255"/>
    </row>
    <row r="136" spans="1:40" ht="18.75" customHeight="1" x14ac:dyDescent="0.4">
      <c r="A136" s="185">
        <f t="shared" si="22"/>
        <v>96</v>
      </c>
      <c r="B136" s="96"/>
      <c r="C136" s="97"/>
      <c r="D136" s="112" t="str">
        <f t="shared" si="23"/>
        <v/>
      </c>
      <c r="E136" s="98"/>
      <c r="F136" s="99"/>
      <c r="G136" s="100"/>
      <c r="H136" s="134" t="str">
        <f t="shared" si="10"/>
        <v/>
      </c>
      <c r="I136" s="135" t="str">
        <f t="shared" si="2"/>
        <v/>
      </c>
      <c r="J136" s="101"/>
      <c r="K136" s="100"/>
      <c r="L136" s="134" t="str">
        <f t="shared" si="3"/>
        <v/>
      </c>
      <c r="M136" s="135" t="str">
        <f t="shared" si="4"/>
        <v/>
      </c>
      <c r="N136" s="138" t="str">
        <f t="shared" si="5"/>
        <v/>
      </c>
      <c r="O136" s="139" t="str">
        <f t="shared" si="6"/>
        <v/>
      </c>
      <c r="P136" s="140" t="str">
        <f t="shared" si="7"/>
        <v/>
      </c>
      <c r="Q136" s="311" t="str">
        <f t="shared" si="8"/>
        <v/>
      </c>
      <c r="R136" s="222" t="str">
        <f t="shared" si="24"/>
        <v/>
      </c>
      <c r="S136" s="279"/>
      <c r="T136" s="279"/>
      <c r="U136" s="255"/>
    </row>
    <row r="137" spans="1:40" ht="18.75" customHeight="1" x14ac:dyDescent="0.4">
      <c r="A137" s="185">
        <f t="shared" si="22"/>
        <v>97</v>
      </c>
      <c r="B137" s="96"/>
      <c r="C137" s="97"/>
      <c r="D137" s="112" t="str">
        <f t="shared" si="23"/>
        <v/>
      </c>
      <c r="E137" s="98"/>
      <c r="F137" s="99"/>
      <c r="G137" s="100"/>
      <c r="H137" s="134" t="str">
        <f t="shared" si="10"/>
        <v/>
      </c>
      <c r="I137" s="135" t="str">
        <f t="shared" si="2"/>
        <v/>
      </c>
      <c r="J137" s="101"/>
      <c r="K137" s="100"/>
      <c r="L137" s="134" t="str">
        <f t="shared" si="3"/>
        <v/>
      </c>
      <c r="M137" s="135" t="str">
        <f t="shared" si="4"/>
        <v/>
      </c>
      <c r="N137" s="138" t="str">
        <f t="shared" si="5"/>
        <v/>
      </c>
      <c r="O137" s="139" t="str">
        <f t="shared" si="6"/>
        <v/>
      </c>
      <c r="P137" s="140" t="str">
        <f t="shared" si="7"/>
        <v/>
      </c>
      <c r="Q137" s="311" t="str">
        <f t="shared" si="8"/>
        <v/>
      </c>
      <c r="R137" s="222" t="str">
        <f t="shared" si="24"/>
        <v/>
      </c>
      <c r="S137" s="255"/>
      <c r="T137" s="255"/>
      <c r="U137" s="255"/>
    </row>
    <row r="138" spans="1:40" ht="18.75" customHeight="1" x14ac:dyDescent="0.4">
      <c r="A138" s="185">
        <f t="shared" si="22"/>
        <v>98</v>
      </c>
      <c r="B138" s="96"/>
      <c r="C138" s="97"/>
      <c r="D138" s="112" t="str">
        <f t="shared" si="23"/>
        <v/>
      </c>
      <c r="E138" s="98"/>
      <c r="F138" s="99"/>
      <c r="G138" s="100"/>
      <c r="H138" s="134" t="str">
        <f t="shared" si="10"/>
        <v/>
      </c>
      <c r="I138" s="135" t="str">
        <f t="shared" si="2"/>
        <v/>
      </c>
      <c r="J138" s="101"/>
      <c r="K138" s="100"/>
      <c r="L138" s="134" t="str">
        <f t="shared" si="3"/>
        <v/>
      </c>
      <c r="M138" s="135" t="str">
        <f t="shared" si="4"/>
        <v/>
      </c>
      <c r="N138" s="138" t="str">
        <f t="shared" si="5"/>
        <v/>
      </c>
      <c r="O138" s="139" t="str">
        <f t="shared" si="6"/>
        <v/>
      </c>
      <c r="P138" s="140" t="str">
        <f t="shared" si="7"/>
        <v/>
      </c>
      <c r="Q138" s="311" t="str">
        <f t="shared" si="8"/>
        <v/>
      </c>
      <c r="R138" s="222" t="str">
        <f t="shared" si="24"/>
        <v/>
      </c>
      <c r="S138" s="255"/>
      <c r="T138" s="255"/>
      <c r="U138" s="255"/>
    </row>
    <row r="139" spans="1:40" ht="18.75" customHeight="1" x14ac:dyDescent="0.4">
      <c r="A139" s="185">
        <f t="shared" si="22"/>
        <v>99</v>
      </c>
      <c r="B139" s="96"/>
      <c r="C139" s="97"/>
      <c r="D139" s="112" t="str">
        <f t="shared" si="23"/>
        <v/>
      </c>
      <c r="E139" s="98"/>
      <c r="F139" s="99"/>
      <c r="G139" s="100"/>
      <c r="H139" s="134" t="str">
        <f t="shared" si="10"/>
        <v/>
      </c>
      <c r="I139" s="135" t="str">
        <f t="shared" si="2"/>
        <v/>
      </c>
      <c r="J139" s="101"/>
      <c r="K139" s="100"/>
      <c r="L139" s="134" t="str">
        <f t="shared" si="3"/>
        <v/>
      </c>
      <c r="M139" s="135" t="str">
        <f t="shared" si="4"/>
        <v/>
      </c>
      <c r="N139" s="138" t="str">
        <f t="shared" si="5"/>
        <v/>
      </c>
      <c r="O139" s="139" t="str">
        <f t="shared" si="6"/>
        <v/>
      </c>
      <c r="P139" s="140" t="str">
        <f t="shared" si="7"/>
        <v/>
      </c>
      <c r="Q139" s="311" t="str">
        <f t="shared" si="8"/>
        <v/>
      </c>
      <c r="R139" s="222" t="str">
        <f t="shared" si="24"/>
        <v/>
      </c>
      <c r="S139" s="255"/>
      <c r="T139" s="255"/>
      <c r="U139" s="255"/>
    </row>
    <row r="140" spans="1:40" ht="18.75" customHeight="1" thickBot="1" x14ac:dyDescent="0.45">
      <c r="A140" s="185">
        <f t="shared" si="22"/>
        <v>100</v>
      </c>
      <c r="B140" s="103"/>
      <c r="C140" s="104"/>
      <c r="D140" s="112" t="str">
        <f t="shared" si="23"/>
        <v/>
      </c>
      <c r="E140" s="105"/>
      <c r="F140" s="106"/>
      <c r="G140" s="107"/>
      <c r="H140" s="136" t="str">
        <f t="shared" si="10"/>
        <v/>
      </c>
      <c r="I140" s="137" t="str">
        <f t="shared" si="2"/>
        <v/>
      </c>
      <c r="J140" s="108"/>
      <c r="K140" s="107"/>
      <c r="L140" s="134" t="str">
        <f t="shared" si="3"/>
        <v/>
      </c>
      <c r="M140" s="141" t="str">
        <f t="shared" si="4"/>
        <v/>
      </c>
      <c r="N140" s="142" t="str">
        <f t="shared" si="5"/>
        <v/>
      </c>
      <c r="O140" s="143" t="str">
        <f t="shared" si="6"/>
        <v/>
      </c>
      <c r="P140" s="144" t="str">
        <f t="shared" si="7"/>
        <v/>
      </c>
      <c r="Q140" s="312" t="str">
        <f t="shared" si="8"/>
        <v/>
      </c>
      <c r="R140" s="222" t="str">
        <f t="shared" si="24"/>
        <v/>
      </c>
      <c r="S140" s="255"/>
      <c r="T140" s="255"/>
      <c r="U140" s="255"/>
    </row>
    <row r="141" spans="1:40" ht="20.25" thickTop="1" thickBot="1" x14ac:dyDescent="0.45">
      <c r="A141" s="255"/>
      <c r="B141" s="281">
        <f>COUNTA(B41:B140)</f>
        <v>0</v>
      </c>
      <c r="C141" s="282"/>
      <c r="D141" s="283"/>
      <c r="E141" s="283"/>
      <c r="F141" s="283"/>
      <c r="G141" s="284"/>
      <c r="H141" s="285"/>
      <c r="I141" s="483"/>
      <c r="J141" s="483"/>
      <c r="K141" s="283"/>
      <c r="L141" s="88"/>
      <c r="M141" s="313"/>
      <c r="N141" s="145">
        <f>COUNT(N41:N140)</f>
        <v>0</v>
      </c>
      <c r="O141" s="306" t="str">
        <f>IFERROR(SUM(O41:O140)/COUNT(O41:O140),"")</f>
        <v/>
      </c>
      <c r="P141" s="307" t="str">
        <f>IFERROR(SUM(P41:P140)/COUNT(P41:P140),"")</f>
        <v/>
      </c>
      <c r="Q141" s="305" t="str">
        <f>IFERROR(ROUNDDOWN(P141-O141,2),"")</f>
        <v/>
      </c>
      <c r="R141" s="314"/>
      <c r="S141" s="255"/>
      <c r="T141" s="255"/>
      <c r="U141" s="255"/>
    </row>
    <row r="142" spans="1:40" ht="19.5" thickTop="1" x14ac:dyDescent="0.4">
      <c r="A142" s="255"/>
      <c r="B142" s="88"/>
      <c r="C142" s="286"/>
      <c r="D142" s="88"/>
      <c r="E142" s="88"/>
      <c r="F142" s="88"/>
      <c r="G142" s="88"/>
      <c r="H142" s="88"/>
      <c r="I142" s="88"/>
      <c r="J142" s="88"/>
      <c r="K142" s="88"/>
      <c r="L142" s="88"/>
      <c r="M142" s="88"/>
      <c r="N142" s="146"/>
      <c r="O142" s="484" t="s">
        <v>84</v>
      </c>
      <c r="P142" s="486" t="s">
        <v>85</v>
      </c>
      <c r="Q142" s="315"/>
      <c r="R142" s="279"/>
      <c r="S142" s="255"/>
      <c r="T142" s="255"/>
      <c r="U142" s="255"/>
    </row>
    <row r="143" spans="1:40" x14ac:dyDescent="0.4">
      <c r="A143" s="255"/>
      <c r="B143" s="88"/>
      <c r="C143" s="287" t="s">
        <v>154</v>
      </c>
      <c r="D143" s="88"/>
      <c r="E143" s="88"/>
      <c r="F143" s="88"/>
      <c r="G143" s="88"/>
      <c r="H143" s="88"/>
      <c r="I143" s="88"/>
      <c r="J143" s="88"/>
      <c r="K143" s="88"/>
      <c r="L143" s="88"/>
      <c r="M143" s="88"/>
      <c r="N143" s="146"/>
      <c r="O143" s="484"/>
      <c r="P143" s="486"/>
      <c r="Q143" s="316" t="s">
        <v>87</v>
      </c>
      <c r="R143" s="279"/>
      <c r="S143" s="255"/>
      <c r="T143" s="255"/>
      <c r="U143" s="255"/>
    </row>
    <row r="144" spans="1:40" x14ac:dyDescent="0.4">
      <c r="A144" s="255"/>
      <c r="B144" s="88"/>
      <c r="C144" s="287"/>
      <c r="D144" s="88"/>
      <c r="E144" s="88"/>
      <c r="F144" s="88"/>
      <c r="G144" s="88"/>
      <c r="H144" s="88"/>
      <c r="I144" s="88"/>
      <c r="J144" s="88"/>
      <c r="K144" s="88"/>
      <c r="L144" s="88"/>
      <c r="M144" s="88"/>
      <c r="N144" s="146"/>
      <c r="O144" s="485"/>
      <c r="P144" s="487"/>
      <c r="Q144" s="316"/>
      <c r="R144" s="279"/>
      <c r="S144" s="255"/>
      <c r="T144" s="255"/>
      <c r="U144" s="255"/>
      <c r="AN144" s="71"/>
    </row>
    <row r="145" spans="1:40" s="71" customFormat="1" ht="19.5" thickBot="1" x14ac:dyDescent="0.45">
      <c r="A145" s="255"/>
      <c r="B145"/>
      <c r="C145"/>
      <c r="D145"/>
      <c r="E145"/>
      <c r="F145"/>
      <c r="G145"/>
      <c r="H145"/>
      <c r="I145"/>
      <c r="J145"/>
      <c r="K145"/>
      <c r="L145"/>
      <c r="M145"/>
      <c r="N145"/>
      <c r="O145" s="317" t="str">
        <f>IFERROR(AVERAGE(O41:O140),"")</f>
        <v/>
      </c>
      <c r="P145" s="318" t="str">
        <f>IFERROR(AVERAGE(P41:P140),"")</f>
        <v/>
      </c>
      <c r="Q145" s="319" t="str">
        <f>IFERROR(ROUNDDOWN(P145-O145,2),"")</f>
        <v/>
      </c>
      <c r="R145" s="279"/>
      <c r="S145" s="255"/>
      <c r="T145" s="255"/>
      <c r="U145" s="255"/>
      <c r="V145"/>
      <c r="W145"/>
      <c r="X145"/>
      <c r="Y145"/>
      <c r="Z145"/>
      <c r="AA145"/>
      <c r="AB145"/>
      <c r="AC145"/>
      <c r="AD145"/>
      <c r="AE145"/>
      <c r="AF145"/>
      <c r="AG145"/>
      <c r="AH145"/>
      <c r="AI145"/>
      <c r="AJ145"/>
      <c r="AK145"/>
      <c r="AL145"/>
      <c r="AM145"/>
      <c r="AN145"/>
    </row>
    <row r="146" spans="1:40" x14ac:dyDescent="0.4">
      <c r="A146" s="255"/>
      <c r="B146" s="285"/>
      <c r="C146" s="288"/>
      <c r="D146" s="289"/>
      <c r="E146" s="290"/>
      <c r="F146" s="290"/>
      <c r="G146" s="291"/>
      <c r="H146" s="291"/>
      <c r="I146" s="292"/>
      <c r="J146" s="290"/>
      <c r="K146" s="291"/>
      <c r="L146" s="291"/>
      <c r="M146" s="292"/>
      <c r="N146" s="291"/>
      <c r="O146" s="293"/>
      <c r="P146" s="294"/>
      <c r="Q146" s="294"/>
      <c r="R146" s="279"/>
      <c r="S146" s="255"/>
      <c r="T146" s="255"/>
      <c r="U146" s="255"/>
    </row>
    <row r="147" spans="1:40" x14ac:dyDescent="0.4">
      <c r="A147" s="255"/>
      <c r="B147" s="285"/>
      <c r="C147" s="288"/>
      <c r="D147" s="289"/>
      <c r="E147" s="290"/>
      <c r="F147" s="290"/>
      <c r="G147" s="291"/>
      <c r="H147" s="291"/>
      <c r="I147" s="292"/>
      <c r="J147" s="290"/>
      <c r="K147" s="291"/>
      <c r="L147" s="291"/>
      <c r="M147" s="292"/>
      <c r="N147" s="291"/>
      <c r="O147" s="293"/>
      <c r="P147" s="294"/>
      <c r="Q147" s="294"/>
      <c r="R147" s="279"/>
      <c r="S147" s="255"/>
      <c r="T147" s="255"/>
      <c r="U147" s="256"/>
    </row>
    <row r="148" spans="1:40" x14ac:dyDescent="0.4">
      <c r="A148" s="256"/>
      <c r="B148" s="285"/>
      <c r="C148" s="288"/>
      <c r="D148" s="289"/>
      <c r="E148" s="290"/>
      <c r="F148" s="290"/>
      <c r="G148" s="291"/>
      <c r="H148" s="291"/>
      <c r="I148" s="292"/>
      <c r="J148" s="290"/>
      <c r="K148" s="291"/>
      <c r="L148" s="291"/>
      <c r="M148" s="292"/>
      <c r="N148" s="291"/>
      <c r="O148" s="293"/>
      <c r="P148" s="294"/>
      <c r="Q148" s="294"/>
      <c r="R148" s="279"/>
      <c r="S148" s="255"/>
      <c r="T148" s="255"/>
      <c r="U148" s="257"/>
    </row>
    <row r="149" spans="1:40" x14ac:dyDescent="0.4">
      <c r="A149" s="257"/>
      <c r="B149" s="285"/>
      <c r="C149" s="288"/>
      <c r="D149" s="289"/>
      <c r="E149" s="290"/>
      <c r="F149" s="290"/>
      <c r="G149" s="291"/>
      <c r="H149" s="291"/>
      <c r="I149" s="292"/>
      <c r="J149" s="290"/>
      <c r="K149" s="291"/>
      <c r="L149" s="291"/>
      <c r="M149" s="292"/>
      <c r="N149" s="291"/>
      <c r="O149" s="293"/>
      <c r="P149" s="294"/>
      <c r="Q149" s="294"/>
      <c r="R149" s="279"/>
      <c r="S149" s="255"/>
      <c r="T149" s="255"/>
      <c r="U149" s="255"/>
    </row>
    <row r="150" spans="1:40" x14ac:dyDescent="0.4">
      <c r="A150" s="255"/>
      <c r="B150" s="285"/>
      <c r="C150" s="288"/>
      <c r="D150" s="289"/>
      <c r="E150" s="290"/>
      <c r="F150" s="290"/>
      <c r="G150" s="291"/>
      <c r="H150" s="291"/>
      <c r="I150" s="292"/>
      <c r="J150" s="290"/>
      <c r="K150" s="291"/>
      <c r="L150" s="291"/>
      <c r="M150" s="292"/>
      <c r="N150" s="291"/>
      <c r="O150" s="293"/>
      <c r="P150" s="294"/>
      <c r="Q150" s="294"/>
      <c r="R150" s="279"/>
      <c r="S150" s="255"/>
      <c r="T150" s="255"/>
      <c r="U150" s="255"/>
    </row>
    <row r="151" spans="1:40" x14ac:dyDescent="0.4">
      <c r="A151" s="255"/>
      <c r="B151" s="285"/>
      <c r="C151" s="288"/>
      <c r="D151" s="289"/>
      <c r="E151" s="290"/>
      <c r="F151" s="290"/>
      <c r="G151" s="291"/>
      <c r="H151" s="291"/>
      <c r="I151" s="292"/>
      <c r="J151" s="290"/>
      <c r="K151" s="291"/>
      <c r="L151" s="291"/>
      <c r="M151" s="292"/>
      <c r="N151" s="291"/>
      <c r="O151" s="293"/>
      <c r="P151" s="294"/>
      <c r="Q151" s="294"/>
      <c r="R151" s="279"/>
      <c r="S151" s="255"/>
      <c r="T151" s="255"/>
      <c r="U151" s="255"/>
    </row>
    <row r="152" spans="1:40" x14ac:dyDescent="0.4">
      <c r="A152" s="255"/>
      <c r="B152" s="285"/>
      <c r="C152" s="288"/>
      <c r="D152" s="289"/>
      <c r="E152" s="290"/>
      <c r="F152" s="290"/>
      <c r="G152" s="291"/>
      <c r="H152" s="291"/>
      <c r="I152" s="292"/>
      <c r="J152" s="290"/>
      <c r="K152" s="291"/>
      <c r="L152" s="291"/>
      <c r="M152" s="292"/>
      <c r="N152" s="291"/>
      <c r="O152" s="293"/>
      <c r="P152" s="294"/>
      <c r="Q152" s="294"/>
      <c r="R152" s="279"/>
      <c r="S152" s="255"/>
      <c r="T152" s="255"/>
      <c r="U152" s="255"/>
    </row>
    <row r="153" spans="1:40" x14ac:dyDescent="0.4">
      <c r="A153" s="255"/>
      <c r="B153" s="285"/>
      <c r="C153" s="288"/>
      <c r="D153" s="289"/>
      <c r="E153" s="290"/>
      <c r="F153" s="290"/>
      <c r="G153" s="291"/>
      <c r="H153" s="291"/>
      <c r="I153" s="292"/>
      <c r="J153" s="290"/>
      <c r="K153" s="291"/>
      <c r="L153" s="291"/>
      <c r="M153" s="292"/>
      <c r="N153" s="291"/>
      <c r="O153" s="293"/>
      <c r="P153" s="294"/>
      <c r="Q153" s="294"/>
      <c r="R153" s="279"/>
      <c r="S153" s="255"/>
      <c r="T153" s="255"/>
      <c r="U153" s="255"/>
    </row>
    <row r="154" spans="1:40" x14ac:dyDescent="0.4">
      <c r="A154" s="255"/>
      <c r="B154" s="285"/>
      <c r="C154" s="288"/>
      <c r="D154" s="289"/>
      <c r="E154" s="290"/>
      <c r="F154" s="290"/>
      <c r="G154" s="291"/>
      <c r="H154" s="291"/>
      <c r="I154" s="292"/>
      <c r="J154" s="290"/>
      <c r="K154" s="291"/>
      <c r="L154" s="291"/>
      <c r="M154" s="292"/>
      <c r="N154" s="291"/>
      <c r="O154" s="293"/>
      <c r="P154" s="294"/>
      <c r="Q154" s="294"/>
      <c r="R154" s="279"/>
      <c r="S154" s="255"/>
      <c r="T154" s="255"/>
      <c r="U154" s="255"/>
    </row>
    <row r="155" spans="1:40" x14ac:dyDescent="0.4">
      <c r="A155" s="255"/>
      <c r="B155" s="285"/>
      <c r="C155" s="288"/>
      <c r="D155" s="289"/>
      <c r="E155" s="290"/>
      <c r="F155" s="290"/>
      <c r="G155" s="291"/>
      <c r="H155" s="291"/>
      <c r="I155" s="292"/>
      <c r="J155" s="290"/>
      <c r="K155" s="291"/>
      <c r="L155" s="291"/>
      <c r="M155" s="292"/>
      <c r="N155" s="291"/>
      <c r="O155" s="293"/>
      <c r="P155" s="294"/>
      <c r="Q155" s="294"/>
      <c r="R155" s="279"/>
      <c r="S155" s="255"/>
      <c r="T155" s="255"/>
      <c r="U155" s="255"/>
    </row>
    <row r="156" spans="1:40" x14ac:dyDescent="0.4">
      <c r="A156" s="255"/>
      <c r="B156" s="285"/>
      <c r="C156" s="288"/>
      <c r="D156" s="289"/>
      <c r="E156" s="290"/>
      <c r="F156" s="290"/>
      <c r="G156" s="291"/>
      <c r="H156" s="291"/>
      <c r="I156" s="292"/>
      <c r="J156" s="290"/>
      <c r="K156" s="291"/>
      <c r="L156" s="291"/>
      <c r="M156" s="292"/>
      <c r="N156" s="291"/>
      <c r="O156" s="293"/>
      <c r="P156" s="294"/>
      <c r="Q156" s="294"/>
      <c r="R156" s="279"/>
      <c r="S156" s="255"/>
      <c r="T156" s="255"/>
      <c r="U156" s="255"/>
    </row>
    <row r="157" spans="1:40" x14ac:dyDescent="0.4">
      <c r="A157" s="255"/>
      <c r="B157" s="285"/>
      <c r="C157" s="288"/>
      <c r="D157" s="289"/>
      <c r="E157" s="290"/>
      <c r="F157" s="290"/>
      <c r="G157" s="291"/>
      <c r="H157" s="291"/>
      <c r="I157" s="292"/>
      <c r="J157" s="290"/>
      <c r="K157" s="291"/>
      <c r="L157" s="291"/>
      <c r="M157" s="292"/>
      <c r="N157" s="291"/>
      <c r="O157" s="293"/>
      <c r="P157" s="294"/>
      <c r="Q157" s="294"/>
      <c r="R157" s="279"/>
      <c r="S157" s="255"/>
      <c r="T157" s="255"/>
      <c r="U157" s="258"/>
    </row>
    <row r="158" spans="1:40" x14ac:dyDescent="0.4">
      <c r="A158" s="258"/>
      <c r="B158" s="285"/>
      <c r="C158" s="288"/>
      <c r="D158" s="289"/>
      <c r="E158" s="290"/>
      <c r="F158" s="290"/>
      <c r="G158" s="291"/>
      <c r="H158" s="291"/>
      <c r="I158" s="292"/>
      <c r="J158" s="290"/>
      <c r="K158" s="291"/>
      <c r="L158" s="291"/>
      <c r="M158" s="292"/>
      <c r="N158" s="291"/>
      <c r="O158" s="293"/>
      <c r="P158" s="294"/>
      <c r="Q158" s="294"/>
      <c r="R158" s="279"/>
      <c r="S158" s="255"/>
      <c r="T158" s="255"/>
      <c r="U158" s="258"/>
    </row>
    <row r="159" spans="1:40" x14ac:dyDescent="0.4">
      <c r="A159" s="258"/>
      <c r="B159" s="285"/>
      <c r="C159" s="288"/>
      <c r="D159" s="289"/>
      <c r="E159" s="290"/>
      <c r="F159" s="290"/>
      <c r="G159" s="291"/>
      <c r="H159" s="291"/>
      <c r="I159" s="292"/>
      <c r="J159" s="290"/>
      <c r="K159" s="291"/>
      <c r="L159" s="291"/>
      <c r="M159" s="292"/>
      <c r="N159" s="291"/>
      <c r="O159" s="293"/>
      <c r="P159" s="294"/>
      <c r="Q159" s="294"/>
      <c r="R159" s="279"/>
      <c r="S159" s="255"/>
      <c r="T159" s="255"/>
      <c r="U159" s="258"/>
    </row>
    <row r="160" spans="1:40" x14ac:dyDescent="0.4">
      <c r="A160" s="258"/>
      <c r="B160" s="285"/>
      <c r="C160" s="288"/>
      <c r="D160" s="289"/>
      <c r="E160" s="290"/>
      <c r="F160" s="290"/>
      <c r="G160" s="291"/>
      <c r="H160" s="291"/>
      <c r="I160" s="292"/>
      <c r="J160" s="290"/>
      <c r="K160" s="291"/>
      <c r="L160" s="291"/>
      <c r="M160" s="292"/>
      <c r="N160" s="291"/>
      <c r="O160" s="293"/>
      <c r="P160" s="294"/>
      <c r="Q160" s="294"/>
      <c r="R160" s="279"/>
      <c r="S160" s="255"/>
      <c r="T160" s="255"/>
      <c r="U160" s="256"/>
    </row>
    <row r="161" spans="1:21" x14ac:dyDescent="0.4">
      <c r="A161" s="256"/>
      <c r="B161" s="285"/>
      <c r="C161" s="288"/>
      <c r="D161" s="289"/>
      <c r="E161" s="290"/>
      <c r="F161" s="290"/>
      <c r="G161" s="291"/>
      <c r="H161" s="291"/>
      <c r="I161" s="292"/>
      <c r="J161" s="290"/>
      <c r="K161" s="291"/>
      <c r="L161" s="291"/>
      <c r="M161" s="292"/>
      <c r="N161" s="291"/>
      <c r="O161" s="293"/>
      <c r="P161" s="294"/>
      <c r="Q161" s="294"/>
      <c r="R161" s="279"/>
      <c r="S161" s="255"/>
      <c r="T161" s="255"/>
      <c r="U161" s="257"/>
    </row>
    <row r="162" spans="1:21" x14ac:dyDescent="0.4">
      <c r="A162" s="257"/>
      <c r="B162" s="285"/>
      <c r="C162" s="288"/>
      <c r="D162" s="289"/>
      <c r="E162" s="290"/>
      <c r="F162" s="290"/>
      <c r="G162" s="291"/>
      <c r="H162" s="291"/>
      <c r="I162" s="292"/>
      <c r="J162" s="290"/>
      <c r="K162" s="291"/>
      <c r="L162" s="291"/>
      <c r="M162" s="292"/>
      <c r="N162" s="291"/>
      <c r="O162" s="293"/>
      <c r="P162" s="294"/>
      <c r="Q162" s="294"/>
      <c r="R162" s="279"/>
      <c r="S162" s="255"/>
      <c r="T162" s="255"/>
      <c r="U162" s="255"/>
    </row>
    <row r="163" spans="1:21" x14ac:dyDescent="0.4">
      <c r="A163" s="255"/>
      <c r="B163" s="285"/>
      <c r="C163" s="288"/>
      <c r="D163" s="289"/>
      <c r="E163" s="290"/>
      <c r="F163" s="290"/>
      <c r="G163" s="291"/>
      <c r="H163" s="291"/>
      <c r="I163" s="292"/>
      <c r="J163" s="290"/>
      <c r="K163" s="291"/>
      <c r="L163" s="291"/>
      <c r="M163" s="292"/>
      <c r="N163" s="291"/>
      <c r="O163" s="293"/>
      <c r="P163" s="294"/>
      <c r="Q163" s="294"/>
      <c r="R163" s="279"/>
      <c r="S163" s="255"/>
      <c r="T163" s="255"/>
      <c r="U163" s="255"/>
    </row>
    <row r="164" spans="1:21" x14ac:dyDescent="0.4">
      <c r="A164" s="255"/>
      <c r="B164" s="285"/>
      <c r="C164" s="288"/>
      <c r="D164" s="289"/>
      <c r="E164" s="290"/>
      <c r="F164" s="290"/>
      <c r="G164" s="291"/>
      <c r="H164" s="291"/>
      <c r="I164" s="292"/>
      <c r="J164" s="290"/>
      <c r="K164" s="291"/>
      <c r="L164" s="291"/>
      <c r="M164" s="292"/>
      <c r="N164" s="291"/>
      <c r="O164" s="293"/>
      <c r="P164" s="294"/>
      <c r="Q164" s="294"/>
      <c r="R164" s="279"/>
      <c r="S164" s="255"/>
      <c r="T164" s="255"/>
    </row>
    <row r="165" spans="1:21" x14ac:dyDescent="0.4">
      <c r="B165" s="285"/>
      <c r="C165" s="288"/>
      <c r="D165" s="289"/>
      <c r="E165" s="290"/>
      <c r="F165" s="290"/>
      <c r="G165" s="291"/>
      <c r="H165" s="291"/>
      <c r="I165" s="292"/>
      <c r="J165" s="290"/>
      <c r="K165" s="291"/>
      <c r="L165" s="291"/>
      <c r="M165" s="292"/>
      <c r="N165" s="291"/>
      <c r="O165" s="293"/>
      <c r="P165" s="294"/>
      <c r="Q165" s="294"/>
      <c r="R165" s="279"/>
      <c r="S165" s="255"/>
      <c r="T165" s="255"/>
    </row>
    <row r="166" spans="1:21" x14ac:dyDescent="0.4">
      <c r="B166" s="285"/>
      <c r="C166" s="288"/>
      <c r="D166" s="289"/>
      <c r="E166" s="290"/>
      <c r="F166" s="290"/>
      <c r="G166" s="291"/>
      <c r="H166" s="291"/>
      <c r="I166" s="292"/>
      <c r="J166" s="290"/>
      <c r="K166" s="291"/>
      <c r="L166" s="291"/>
      <c r="M166" s="292"/>
      <c r="N166" s="291"/>
      <c r="O166" s="293"/>
      <c r="P166" s="294"/>
      <c r="Q166" s="294"/>
      <c r="R166" s="279"/>
      <c r="S166" s="255"/>
      <c r="T166" s="255"/>
    </row>
    <row r="167" spans="1:21" x14ac:dyDescent="0.4">
      <c r="B167" s="285"/>
      <c r="C167" s="288"/>
      <c r="D167" s="289"/>
      <c r="E167" s="290"/>
      <c r="F167" s="290"/>
      <c r="G167" s="291"/>
      <c r="H167" s="291"/>
      <c r="I167" s="292"/>
      <c r="J167" s="290"/>
      <c r="K167" s="291"/>
      <c r="L167" s="291"/>
      <c r="M167" s="292"/>
      <c r="N167" s="291"/>
      <c r="O167" s="293"/>
      <c r="P167" s="294"/>
      <c r="Q167" s="294"/>
      <c r="R167" s="279"/>
      <c r="S167" s="255"/>
      <c r="T167" s="255"/>
    </row>
    <row r="168" spans="1:21" x14ac:dyDescent="0.4">
      <c r="B168" s="285"/>
      <c r="C168" s="288"/>
      <c r="D168" s="289"/>
      <c r="E168" s="290"/>
      <c r="F168" s="290"/>
      <c r="G168" s="291"/>
      <c r="H168" s="291"/>
      <c r="I168" s="292"/>
      <c r="J168" s="290"/>
      <c r="K168" s="291"/>
      <c r="L168" s="291"/>
      <c r="M168" s="292"/>
      <c r="N168" s="291"/>
      <c r="O168" s="293"/>
      <c r="P168" s="294"/>
      <c r="Q168" s="294"/>
      <c r="R168" s="279"/>
      <c r="S168" s="255"/>
      <c r="T168" s="255"/>
    </row>
    <row r="169" spans="1:21" x14ac:dyDescent="0.4">
      <c r="B169" s="285"/>
      <c r="C169" s="288"/>
      <c r="D169" s="289"/>
      <c r="E169" s="290"/>
      <c r="F169" s="290"/>
      <c r="G169" s="291"/>
      <c r="H169" s="291"/>
      <c r="I169" s="292"/>
      <c r="J169" s="290"/>
      <c r="K169" s="291"/>
      <c r="L169" s="291"/>
      <c r="M169" s="292"/>
      <c r="N169" s="291"/>
      <c r="O169" s="293"/>
      <c r="P169" s="294"/>
      <c r="Q169" s="294"/>
      <c r="R169" s="279"/>
      <c r="S169" s="255"/>
      <c r="T169" s="255"/>
    </row>
    <row r="170" spans="1:21" x14ac:dyDescent="0.4">
      <c r="B170" s="285"/>
      <c r="C170" s="288"/>
      <c r="D170" s="289"/>
      <c r="E170" s="290"/>
      <c r="F170" s="290"/>
      <c r="G170" s="291"/>
      <c r="H170" s="291"/>
      <c r="I170" s="292"/>
      <c r="J170" s="290"/>
      <c r="K170" s="291"/>
      <c r="L170" s="291"/>
      <c r="M170" s="292"/>
      <c r="N170" s="291"/>
      <c r="O170" s="293"/>
      <c r="P170" s="294"/>
      <c r="Q170" s="294"/>
      <c r="R170" s="279"/>
      <c r="S170" s="256"/>
      <c r="T170" s="256"/>
    </row>
    <row r="171" spans="1:21" x14ac:dyDescent="0.4">
      <c r="B171" s="285"/>
      <c r="C171" s="288"/>
      <c r="D171" s="289"/>
      <c r="E171" s="290"/>
      <c r="F171" s="290"/>
      <c r="G171" s="291"/>
      <c r="H171" s="291"/>
      <c r="I171" s="292"/>
      <c r="J171" s="290"/>
      <c r="K171" s="291"/>
      <c r="L171" s="291"/>
      <c r="M171" s="292"/>
      <c r="N171" s="291"/>
      <c r="O171" s="293"/>
      <c r="P171" s="294"/>
      <c r="Q171" s="294"/>
      <c r="R171" s="279"/>
      <c r="S171" s="257"/>
      <c r="T171" s="257"/>
    </row>
    <row r="172" spans="1:21" x14ac:dyDescent="0.4">
      <c r="B172" s="285"/>
      <c r="C172" s="288"/>
      <c r="D172" s="289"/>
      <c r="E172" s="290"/>
      <c r="F172" s="290"/>
      <c r="G172" s="291"/>
      <c r="H172" s="291"/>
      <c r="I172" s="292"/>
      <c r="J172" s="290"/>
      <c r="K172" s="291"/>
      <c r="L172" s="291"/>
      <c r="M172" s="292"/>
      <c r="N172" s="291"/>
      <c r="O172" s="293"/>
      <c r="P172" s="294"/>
      <c r="Q172" s="294"/>
      <c r="R172" s="279"/>
      <c r="S172" s="255"/>
      <c r="T172" s="255"/>
    </row>
    <row r="173" spans="1:21" x14ac:dyDescent="0.4">
      <c r="B173" s="285"/>
      <c r="C173" s="288"/>
      <c r="D173" s="289"/>
      <c r="E173" s="290"/>
      <c r="F173" s="290"/>
      <c r="G173" s="291"/>
      <c r="H173" s="291"/>
      <c r="I173" s="292"/>
      <c r="J173" s="290"/>
      <c r="K173" s="291"/>
      <c r="L173" s="291"/>
      <c r="M173" s="292"/>
      <c r="N173" s="291"/>
      <c r="O173" s="293"/>
      <c r="P173" s="294"/>
      <c r="Q173" s="294"/>
      <c r="R173" s="279"/>
      <c r="S173" s="255"/>
      <c r="T173" s="255"/>
    </row>
    <row r="174" spans="1:21" x14ac:dyDescent="0.4">
      <c r="B174" s="285"/>
      <c r="C174" s="288"/>
      <c r="D174" s="289"/>
      <c r="E174" s="290"/>
      <c r="F174" s="290"/>
      <c r="G174" s="291"/>
      <c r="H174" s="291"/>
      <c r="I174" s="292"/>
      <c r="J174" s="290"/>
      <c r="K174" s="291"/>
      <c r="L174" s="291"/>
      <c r="M174" s="292"/>
      <c r="N174" s="291"/>
      <c r="O174" s="293"/>
      <c r="P174" s="294"/>
      <c r="Q174" s="294"/>
      <c r="R174" s="279"/>
      <c r="S174" s="255"/>
      <c r="T174" s="255"/>
    </row>
    <row r="175" spans="1:21" x14ac:dyDescent="0.4">
      <c r="B175" s="285"/>
      <c r="C175" s="288"/>
      <c r="D175" s="289"/>
      <c r="E175" s="290"/>
      <c r="F175" s="290"/>
      <c r="G175" s="291"/>
      <c r="H175" s="291"/>
      <c r="I175" s="292"/>
      <c r="J175" s="290"/>
      <c r="K175" s="291"/>
      <c r="L175" s="291"/>
      <c r="M175" s="292"/>
      <c r="N175" s="291"/>
      <c r="O175" s="293"/>
      <c r="P175" s="294"/>
      <c r="Q175" s="294"/>
      <c r="R175" s="279"/>
      <c r="S175" s="255"/>
      <c r="T175" s="255"/>
    </row>
    <row r="176" spans="1:21" x14ac:dyDescent="0.4">
      <c r="B176" s="285"/>
      <c r="C176" s="288"/>
      <c r="D176" s="289"/>
      <c r="E176" s="290"/>
      <c r="F176" s="290"/>
      <c r="G176" s="291"/>
      <c r="H176" s="291"/>
      <c r="I176" s="292"/>
      <c r="J176" s="290"/>
      <c r="K176" s="291"/>
      <c r="L176" s="291"/>
      <c r="M176" s="292"/>
      <c r="N176" s="291"/>
      <c r="O176" s="293"/>
      <c r="P176" s="294"/>
      <c r="Q176" s="294"/>
      <c r="R176" s="279"/>
      <c r="S176" s="255"/>
      <c r="T176" s="255"/>
    </row>
    <row r="177" spans="2:20" x14ac:dyDescent="0.4">
      <c r="B177" s="285"/>
      <c r="C177" s="288"/>
      <c r="D177" s="289"/>
      <c r="E177" s="290"/>
      <c r="F177" s="290"/>
      <c r="G177" s="291"/>
      <c r="H177" s="291"/>
      <c r="I177" s="292"/>
      <c r="J177" s="290"/>
      <c r="K177" s="291"/>
      <c r="L177" s="291"/>
      <c r="M177" s="292"/>
      <c r="N177" s="291"/>
      <c r="O177" s="293"/>
      <c r="P177" s="294"/>
      <c r="Q177" s="294"/>
      <c r="R177" s="279"/>
      <c r="S177" s="255"/>
      <c r="T177" s="255"/>
    </row>
    <row r="178" spans="2:20" x14ac:dyDescent="0.4">
      <c r="B178" s="285"/>
      <c r="C178" s="288"/>
      <c r="D178" s="289"/>
      <c r="E178" s="290"/>
      <c r="F178" s="290"/>
      <c r="G178" s="291"/>
      <c r="H178" s="291"/>
      <c r="I178" s="292"/>
      <c r="J178" s="290"/>
      <c r="K178" s="291"/>
      <c r="L178" s="291"/>
      <c r="M178" s="292"/>
      <c r="N178" s="291"/>
      <c r="O178" s="293"/>
      <c r="P178" s="294"/>
      <c r="Q178" s="294"/>
      <c r="R178" s="279"/>
      <c r="S178" s="255"/>
      <c r="T178" s="255"/>
    </row>
    <row r="179" spans="2:20" x14ac:dyDescent="0.4">
      <c r="B179" s="285"/>
      <c r="C179" s="288"/>
      <c r="D179" s="289"/>
      <c r="E179" s="290"/>
      <c r="F179" s="290"/>
      <c r="G179" s="291"/>
      <c r="H179" s="291"/>
      <c r="I179" s="292"/>
      <c r="J179" s="290"/>
      <c r="K179" s="291"/>
      <c r="L179" s="291"/>
      <c r="M179" s="292"/>
      <c r="N179" s="291"/>
      <c r="O179" s="293"/>
      <c r="P179" s="294"/>
      <c r="Q179" s="294"/>
      <c r="R179" s="279"/>
      <c r="S179" s="255"/>
      <c r="T179" s="255"/>
    </row>
    <row r="180" spans="2:20" x14ac:dyDescent="0.4">
      <c r="B180" s="296"/>
      <c r="C180" s="288"/>
      <c r="D180" s="88"/>
      <c r="E180" s="88"/>
      <c r="F180" s="88"/>
      <c r="G180" s="88"/>
      <c r="H180" s="88"/>
      <c r="I180" s="291"/>
      <c r="J180" s="88"/>
      <c r="K180" s="88"/>
      <c r="L180" s="88"/>
      <c r="M180" s="291"/>
      <c r="N180" s="291"/>
      <c r="O180" s="291"/>
      <c r="P180" s="294"/>
      <c r="Q180" s="294"/>
      <c r="R180" s="279"/>
      <c r="S180" s="258"/>
      <c r="T180" s="258"/>
    </row>
    <row r="181" spans="2:20" x14ac:dyDescent="0.4">
      <c r="B181" s="88"/>
      <c r="C181" s="288"/>
      <c r="D181" s="88"/>
      <c r="E181" s="88"/>
      <c r="F181" s="88"/>
      <c r="G181" s="88"/>
      <c r="H181" s="88"/>
      <c r="I181" s="88"/>
      <c r="J181" s="88"/>
      <c r="K181" s="88"/>
      <c r="L181" s="88"/>
      <c r="M181" s="88"/>
      <c r="N181" s="146"/>
      <c r="O181" s="146"/>
      <c r="P181" s="255"/>
      <c r="Q181" s="255"/>
      <c r="R181" s="255"/>
      <c r="S181" s="258"/>
      <c r="T181" s="258"/>
    </row>
    <row r="182" spans="2:20" x14ac:dyDescent="0.4">
      <c r="B182" s="255"/>
      <c r="C182" s="297"/>
      <c r="D182" s="255"/>
      <c r="E182" s="255"/>
      <c r="F182" s="255"/>
      <c r="G182" s="255"/>
      <c r="H182" s="255"/>
      <c r="I182" s="255"/>
      <c r="J182" s="255"/>
      <c r="K182" s="255"/>
      <c r="L182" s="255"/>
      <c r="M182" s="255"/>
      <c r="N182" s="255"/>
      <c r="O182" s="255"/>
      <c r="P182" s="255"/>
      <c r="Q182" s="255"/>
      <c r="R182" s="255"/>
      <c r="S182" s="258"/>
      <c r="T182" s="258"/>
    </row>
    <row r="183" spans="2:20" x14ac:dyDescent="0.4">
      <c r="B183" s="255"/>
      <c r="C183" s="297"/>
      <c r="D183" s="255"/>
      <c r="E183" s="255"/>
      <c r="F183" s="255"/>
      <c r="G183" s="255"/>
      <c r="H183" s="255"/>
      <c r="I183" s="255"/>
      <c r="J183" s="255"/>
      <c r="K183" s="255"/>
      <c r="L183" s="255"/>
      <c r="M183" s="255"/>
      <c r="N183" s="255"/>
      <c r="O183" s="255"/>
      <c r="P183" s="255"/>
      <c r="Q183" s="255"/>
      <c r="R183" s="255"/>
      <c r="S183" s="256"/>
      <c r="T183" s="256"/>
    </row>
    <row r="184" spans="2:20" x14ac:dyDescent="0.4">
      <c r="B184" s="255"/>
      <c r="C184" s="297"/>
      <c r="D184" s="255"/>
      <c r="E184" s="255"/>
      <c r="F184" s="255"/>
      <c r="G184" s="255"/>
      <c r="H184" s="255"/>
      <c r="I184" s="255"/>
      <c r="J184" s="255"/>
      <c r="K184" s="255"/>
      <c r="L184" s="255"/>
      <c r="M184" s="255"/>
      <c r="N184" s="255"/>
      <c r="O184" s="255"/>
      <c r="P184" s="255"/>
      <c r="Q184" s="255"/>
      <c r="R184" s="255"/>
      <c r="S184" s="257"/>
      <c r="T184" s="257"/>
    </row>
    <row r="185" spans="2:20" x14ac:dyDescent="0.4">
      <c r="B185" s="255"/>
      <c r="C185" s="297"/>
      <c r="D185" s="255"/>
      <c r="E185" s="255"/>
      <c r="F185" s="255"/>
      <c r="G185" s="255"/>
      <c r="H185" s="255"/>
      <c r="I185" s="255"/>
      <c r="J185" s="255"/>
      <c r="K185" s="255"/>
      <c r="L185" s="255"/>
      <c r="M185" s="255"/>
      <c r="N185" s="255"/>
      <c r="O185" s="255"/>
      <c r="P185" s="255"/>
      <c r="Q185" s="255"/>
      <c r="R185" s="255"/>
      <c r="S185" s="255"/>
      <c r="T185" s="255"/>
    </row>
    <row r="186" spans="2:20" x14ac:dyDescent="0.4">
      <c r="B186" s="255"/>
      <c r="C186" s="297"/>
      <c r="D186" s="255"/>
      <c r="E186" s="255"/>
      <c r="F186" s="255"/>
      <c r="G186" s="255"/>
      <c r="H186" s="255"/>
      <c r="I186" s="255"/>
      <c r="J186" s="255"/>
      <c r="K186" s="255"/>
      <c r="L186" s="255"/>
      <c r="M186" s="255"/>
      <c r="N186" s="255"/>
      <c r="O186" s="255"/>
      <c r="P186" s="255"/>
      <c r="Q186" s="255"/>
      <c r="R186" s="255"/>
      <c r="S186" s="255"/>
      <c r="T186" s="255"/>
    </row>
    <row r="187" spans="2:20" x14ac:dyDescent="0.4">
      <c r="B187" s="255"/>
      <c r="C187" s="297"/>
      <c r="D187" s="255"/>
      <c r="E187" s="255"/>
      <c r="F187" s="255"/>
      <c r="G187" s="255"/>
      <c r="H187" s="255"/>
      <c r="I187" s="255"/>
      <c r="J187" s="255"/>
      <c r="K187" s="255"/>
      <c r="L187" s="255"/>
      <c r="M187" s="255"/>
      <c r="N187" s="255"/>
      <c r="O187" s="255"/>
      <c r="P187" s="255"/>
      <c r="Q187" s="255"/>
      <c r="R187" s="255"/>
    </row>
    <row r="188" spans="2:20" x14ac:dyDescent="0.4">
      <c r="B188" s="255"/>
      <c r="C188" s="297"/>
      <c r="D188" s="255"/>
      <c r="E188" s="255"/>
      <c r="F188" s="255"/>
      <c r="G188" s="255"/>
      <c r="H188" s="255"/>
      <c r="I188" s="255"/>
      <c r="J188" s="255"/>
      <c r="K188" s="255"/>
      <c r="L188" s="255"/>
      <c r="M188" s="255"/>
      <c r="N188" s="255"/>
      <c r="O188" s="255"/>
      <c r="P188" s="255"/>
      <c r="Q188" s="255"/>
      <c r="R188" s="255"/>
    </row>
    <row r="189" spans="2:20" x14ac:dyDescent="0.4">
      <c r="B189" s="255"/>
      <c r="C189" s="297"/>
      <c r="D189" s="255"/>
      <c r="E189" s="255"/>
      <c r="F189" s="255"/>
      <c r="G189" s="255"/>
      <c r="H189" s="255"/>
      <c r="I189" s="255"/>
      <c r="J189" s="255"/>
      <c r="K189" s="255"/>
      <c r="L189" s="255"/>
      <c r="M189" s="255"/>
      <c r="N189" s="255"/>
      <c r="O189" s="255"/>
      <c r="P189" s="255"/>
      <c r="Q189" s="255"/>
      <c r="R189" s="255"/>
    </row>
    <row r="190" spans="2:20" x14ac:dyDescent="0.4">
      <c r="B190" s="255"/>
      <c r="C190" s="297"/>
      <c r="D190" s="255"/>
      <c r="E190" s="255"/>
      <c r="F190" s="255"/>
      <c r="G190" s="255"/>
      <c r="H190" s="255"/>
      <c r="I190" s="255"/>
      <c r="J190" s="255"/>
      <c r="K190" s="255"/>
      <c r="L190" s="255"/>
      <c r="M190" s="255"/>
      <c r="N190" s="255"/>
      <c r="O190" s="255"/>
      <c r="P190" s="255"/>
      <c r="Q190" s="255"/>
      <c r="R190" s="255"/>
    </row>
    <row r="191" spans="2:20" x14ac:dyDescent="0.4">
      <c r="B191" s="255"/>
      <c r="C191" s="297"/>
      <c r="D191" s="255"/>
      <c r="E191" s="255"/>
      <c r="F191" s="255"/>
      <c r="G191" s="255"/>
      <c r="H191" s="255"/>
      <c r="I191" s="255"/>
      <c r="J191" s="255"/>
      <c r="K191" s="255"/>
      <c r="L191" s="255"/>
      <c r="M191" s="255"/>
      <c r="N191" s="255"/>
      <c r="O191" s="255"/>
      <c r="P191" s="255"/>
      <c r="Q191" s="255"/>
      <c r="R191" s="255"/>
    </row>
    <row r="192" spans="2:20" x14ac:dyDescent="0.4">
      <c r="B192" s="255"/>
      <c r="C192" s="297"/>
      <c r="D192" s="255"/>
      <c r="E192" s="255"/>
      <c r="F192" s="255"/>
      <c r="G192" s="255"/>
      <c r="H192" s="255"/>
      <c r="I192" s="255"/>
      <c r="J192" s="255"/>
      <c r="K192" s="255"/>
      <c r="L192" s="255"/>
      <c r="M192" s="255"/>
      <c r="N192" s="255"/>
      <c r="O192" s="255"/>
      <c r="P192" s="255"/>
      <c r="Q192" s="255"/>
      <c r="R192" s="255"/>
    </row>
    <row r="193" spans="2:18" x14ac:dyDescent="0.4">
      <c r="B193" s="255"/>
      <c r="C193" s="297"/>
      <c r="D193" s="255"/>
      <c r="E193" s="255"/>
      <c r="F193" s="255"/>
      <c r="G193" s="255"/>
      <c r="H193" s="255"/>
      <c r="I193" s="255"/>
      <c r="J193" s="255"/>
      <c r="K193" s="255"/>
      <c r="L193" s="255"/>
      <c r="M193" s="255"/>
      <c r="N193" s="255"/>
      <c r="O193" s="255"/>
      <c r="P193" s="255"/>
      <c r="Q193" s="255"/>
      <c r="R193" s="255"/>
    </row>
    <row r="194" spans="2:18" x14ac:dyDescent="0.4">
      <c r="B194" s="255"/>
      <c r="C194" s="297"/>
      <c r="D194" s="255"/>
      <c r="E194" s="255"/>
      <c r="F194" s="255"/>
      <c r="G194" s="255"/>
      <c r="H194" s="255"/>
      <c r="I194" s="255"/>
      <c r="J194" s="255"/>
      <c r="K194" s="255"/>
      <c r="L194" s="255"/>
      <c r="M194" s="255"/>
      <c r="N194" s="255"/>
      <c r="O194" s="255"/>
      <c r="P194" s="255"/>
      <c r="Q194" s="255"/>
      <c r="R194" s="255"/>
    </row>
    <row r="195" spans="2:18" x14ac:dyDescent="0.4">
      <c r="B195" s="255"/>
      <c r="C195" s="297"/>
      <c r="D195" s="255"/>
      <c r="E195" s="255"/>
      <c r="F195" s="255"/>
      <c r="G195" s="255"/>
      <c r="H195" s="255"/>
      <c r="I195" s="255"/>
      <c r="J195" s="255"/>
      <c r="K195" s="255"/>
      <c r="L195" s="255"/>
      <c r="M195" s="255"/>
      <c r="N195" s="255"/>
      <c r="O195" s="255"/>
      <c r="P195" s="255"/>
      <c r="Q195" s="255"/>
      <c r="R195" s="255"/>
    </row>
    <row r="196" spans="2:18" x14ac:dyDescent="0.4">
      <c r="B196" s="255"/>
      <c r="C196" s="297"/>
      <c r="D196" s="255"/>
      <c r="E196" s="255"/>
      <c r="F196" s="255"/>
      <c r="G196" s="255"/>
      <c r="H196" s="255"/>
      <c r="I196" s="255"/>
      <c r="J196" s="255"/>
      <c r="K196" s="255"/>
      <c r="L196" s="255"/>
      <c r="M196" s="255"/>
      <c r="N196" s="255"/>
      <c r="O196" s="255"/>
      <c r="P196" s="255"/>
      <c r="Q196" s="255"/>
      <c r="R196" s="255"/>
    </row>
    <row r="197" spans="2:18" x14ac:dyDescent="0.4">
      <c r="B197" s="255"/>
      <c r="C197" s="297"/>
      <c r="D197" s="255"/>
      <c r="E197" s="255"/>
      <c r="F197" s="255"/>
      <c r="G197" s="255"/>
      <c r="H197" s="255"/>
      <c r="I197" s="255"/>
      <c r="J197" s="255"/>
      <c r="K197" s="255"/>
      <c r="L197" s="255"/>
      <c r="M197" s="255"/>
      <c r="N197" s="255"/>
      <c r="O197" s="255"/>
      <c r="P197" s="255"/>
      <c r="Q197" s="255"/>
      <c r="R197" s="255"/>
    </row>
    <row r="198" spans="2:18" x14ac:dyDescent="0.4">
      <c r="B198" s="255"/>
      <c r="C198" s="297"/>
      <c r="D198" s="255"/>
      <c r="E198" s="255"/>
      <c r="F198" s="255"/>
      <c r="G198" s="255"/>
      <c r="H198" s="255"/>
      <c r="I198" s="255"/>
      <c r="J198" s="255"/>
      <c r="K198" s="255"/>
      <c r="L198" s="255"/>
      <c r="M198" s="255"/>
      <c r="N198" s="255"/>
      <c r="O198" s="255"/>
      <c r="P198" s="255"/>
      <c r="Q198" s="255"/>
      <c r="R198" s="255"/>
    </row>
    <row r="199" spans="2:18" x14ac:dyDescent="0.4">
      <c r="B199" s="255"/>
      <c r="C199" s="297"/>
      <c r="D199" s="255"/>
      <c r="E199" s="255"/>
      <c r="F199" s="255"/>
      <c r="G199" s="255"/>
      <c r="H199" s="255"/>
      <c r="I199" s="255"/>
      <c r="J199" s="255"/>
      <c r="K199" s="255"/>
      <c r="L199" s="255"/>
      <c r="M199" s="255"/>
      <c r="N199" s="255"/>
      <c r="O199" s="255"/>
      <c r="P199" s="255"/>
      <c r="Q199" s="255"/>
      <c r="R199" s="255"/>
    </row>
    <row r="200" spans="2:18" x14ac:dyDescent="0.4">
      <c r="B200" s="255"/>
      <c r="C200" s="297"/>
      <c r="D200" s="255"/>
      <c r="E200" s="255"/>
      <c r="F200" s="255"/>
      <c r="G200" s="255"/>
      <c r="H200" s="255"/>
      <c r="I200" s="255"/>
      <c r="J200" s="255"/>
      <c r="K200" s="255"/>
      <c r="L200" s="255"/>
      <c r="M200" s="255"/>
      <c r="N200" s="255"/>
      <c r="O200" s="255"/>
      <c r="P200" s="255"/>
      <c r="Q200" s="255"/>
      <c r="R200" s="255"/>
    </row>
    <row r="201" spans="2:18" x14ac:dyDescent="0.4">
      <c r="B201" s="255"/>
      <c r="C201" s="297"/>
      <c r="D201" s="255"/>
      <c r="E201" s="255"/>
      <c r="F201" s="255"/>
      <c r="G201" s="255"/>
      <c r="H201" s="255"/>
      <c r="I201" s="255"/>
      <c r="J201" s="255"/>
      <c r="K201" s="255"/>
      <c r="L201" s="255"/>
      <c r="M201" s="255"/>
      <c r="N201" s="255"/>
      <c r="O201" s="255"/>
      <c r="P201" s="255"/>
      <c r="Q201" s="255"/>
      <c r="R201" s="255"/>
    </row>
    <row r="202" spans="2:18" x14ac:dyDescent="0.4">
      <c r="B202" s="255"/>
      <c r="C202" s="297"/>
      <c r="D202" s="255"/>
      <c r="E202" s="255"/>
      <c r="F202" s="255"/>
      <c r="G202" s="255"/>
      <c r="H202" s="255"/>
      <c r="I202" s="255"/>
      <c r="J202" s="255"/>
      <c r="K202" s="255"/>
      <c r="L202" s="255"/>
      <c r="M202" s="255"/>
      <c r="N202" s="255"/>
      <c r="O202" s="255"/>
      <c r="P202" s="255"/>
      <c r="Q202" s="255"/>
      <c r="R202" s="255"/>
    </row>
    <row r="203" spans="2:18" x14ac:dyDescent="0.4">
      <c r="B203" s="255"/>
      <c r="C203" s="297"/>
      <c r="D203" s="255"/>
      <c r="E203" s="255"/>
      <c r="F203" s="255"/>
      <c r="G203" s="255"/>
      <c r="H203" s="255"/>
      <c r="I203" s="255"/>
      <c r="J203" s="255"/>
      <c r="K203" s="255"/>
      <c r="L203" s="255"/>
      <c r="M203" s="255"/>
      <c r="N203" s="255"/>
      <c r="O203" s="255"/>
      <c r="P203" s="255"/>
      <c r="Q203" s="255"/>
      <c r="R203" s="255"/>
    </row>
    <row r="204" spans="2:18" x14ac:dyDescent="0.4">
      <c r="B204" s="255"/>
      <c r="C204" s="297"/>
      <c r="D204" s="255"/>
      <c r="E204" s="255"/>
      <c r="F204" s="255"/>
      <c r="G204" s="255"/>
      <c r="H204" s="255"/>
      <c r="I204" s="255"/>
      <c r="J204" s="255"/>
      <c r="K204" s="255"/>
      <c r="L204" s="255"/>
      <c r="M204" s="255"/>
      <c r="N204" s="255"/>
      <c r="O204" s="255"/>
      <c r="P204" s="255"/>
      <c r="Q204" s="255"/>
      <c r="R204" s="255"/>
    </row>
    <row r="205" spans="2:18" x14ac:dyDescent="0.4">
      <c r="B205" s="255"/>
      <c r="C205" s="297"/>
      <c r="D205" s="255"/>
      <c r="E205" s="255"/>
      <c r="F205" s="255"/>
      <c r="G205" s="255"/>
      <c r="H205" s="255"/>
      <c r="I205" s="255"/>
      <c r="J205" s="255"/>
      <c r="K205" s="255"/>
      <c r="L205" s="255"/>
      <c r="M205" s="255"/>
      <c r="N205" s="255"/>
      <c r="O205" s="255"/>
      <c r="P205" s="255"/>
      <c r="Q205" s="255"/>
      <c r="R205" s="255"/>
    </row>
    <row r="206" spans="2:18" x14ac:dyDescent="0.4">
      <c r="B206" s="255"/>
      <c r="C206" s="297"/>
      <c r="D206" s="255"/>
      <c r="E206" s="255"/>
      <c r="F206" s="255"/>
      <c r="G206" s="255"/>
      <c r="H206" s="255"/>
      <c r="I206" s="255"/>
      <c r="J206" s="255"/>
      <c r="K206" s="255"/>
      <c r="L206" s="255"/>
      <c r="M206" s="255"/>
      <c r="N206" s="255"/>
      <c r="O206" s="255"/>
      <c r="P206" s="255"/>
      <c r="Q206" s="255"/>
      <c r="R206" s="255"/>
    </row>
    <row r="207" spans="2:18" x14ac:dyDescent="0.4">
      <c r="B207" s="255"/>
      <c r="C207" s="297"/>
      <c r="D207" s="255"/>
      <c r="E207" s="255"/>
      <c r="F207" s="255"/>
      <c r="G207" s="255"/>
      <c r="H207" s="255"/>
      <c r="I207" s="255"/>
      <c r="J207" s="255"/>
      <c r="K207" s="255"/>
      <c r="L207" s="255"/>
      <c r="M207" s="255"/>
      <c r="N207" s="255"/>
      <c r="O207" s="255"/>
      <c r="P207" s="255"/>
      <c r="Q207" s="255"/>
      <c r="R207" s="255"/>
    </row>
    <row r="208" spans="2:18" x14ac:dyDescent="0.4">
      <c r="B208" s="255"/>
      <c r="C208" s="297"/>
      <c r="D208" s="255"/>
      <c r="E208" s="255"/>
      <c r="F208" s="255"/>
      <c r="G208" s="255"/>
      <c r="H208" s="255"/>
      <c r="I208" s="255"/>
      <c r="J208" s="255"/>
      <c r="K208" s="255"/>
      <c r="L208" s="255"/>
      <c r="M208" s="255"/>
      <c r="N208" s="255"/>
      <c r="O208" s="255"/>
      <c r="P208" s="255"/>
      <c r="Q208" s="255"/>
      <c r="R208" s="255"/>
    </row>
    <row r="209" spans="2:18" x14ac:dyDescent="0.4">
      <c r="B209" s="255"/>
      <c r="C209" s="297"/>
      <c r="D209" s="255"/>
      <c r="E209" s="255"/>
      <c r="F209" s="255"/>
      <c r="G209" s="255"/>
      <c r="H209" s="255"/>
      <c r="I209" s="255"/>
      <c r="J209" s="255"/>
      <c r="K209" s="255"/>
      <c r="L209" s="255"/>
      <c r="M209" s="255"/>
      <c r="N209" s="255"/>
      <c r="O209" s="255"/>
      <c r="P209" s="255"/>
      <c r="Q209" s="255"/>
      <c r="R209" s="255"/>
    </row>
    <row r="210" spans="2:18" x14ac:dyDescent="0.4">
      <c r="B210" s="255"/>
      <c r="C210" s="297"/>
      <c r="D210" s="255"/>
      <c r="E210" s="255"/>
      <c r="F210" s="255"/>
      <c r="G210" s="255"/>
      <c r="H210" s="255"/>
      <c r="I210" s="255"/>
      <c r="J210" s="255"/>
      <c r="K210" s="255"/>
      <c r="L210" s="255"/>
      <c r="M210" s="255"/>
      <c r="N210" s="255"/>
      <c r="O210" s="255"/>
      <c r="P210" s="255"/>
      <c r="Q210" s="255"/>
      <c r="R210" s="255"/>
    </row>
    <row r="211" spans="2:18" x14ac:dyDescent="0.4">
      <c r="B211" s="255"/>
      <c r="C211" s="297"/>
      <c r="D211" s="255"/>
      <c r="E211" s="255"/>
      <c r="F211" s="255"/>
      <c r="G211" s="255"/>
      <c r="H211" s="255"/>
      <c r="I211" s="255"/>
      <c r="J211" s="255"/>
      <c r="K211" s="255"/>
      <c r="L211" s="255"/>
      <c r="M211" s="255"/>
      <c r="N211" s="255"/>
      <c r="O211" s="255"/>
      <c r="P211" s="255"/>
      <c r="Q211" s="255"/>
      <c r="R211" s="255"/>
    </row>
    <row r="212" spans="2:18" x14ac:dyDescent="0.4">
      <c r="B212" s="255"/>
      <c r="C212" s="297"/>
      <c r="D212" s="255"/>
      <c r="E212" s="255"/>
      <c r="F212" s="255"/>
      <c r="G212" s="255"/>
      <c r="H212" s="255"/>
      <c r="I212" s="255"/>
      <c r="J212" s="255"/>
      <c r="K212" s="255"/>
      <c r="L212" s="255"/>
      <c r="M212" s="255"/>
      <c r="N212" s="255"/>
      <c r="O212" s="255"/>
      <c r="P212" s="255"/>
      <c r="Q212" s="255"/>
      <c r="R212" s="255"/>
    </row>
    <row r="213" spans="2:18" x14ac:dyDescent="0.4">
      <c r="B213" s="255"/>
      <c r="C213" s="297"/>
      <c r="D213" s="255"/>
      <c r="E213" s="255"/>
      <c r="F213" s="255"/>
      <c r="G213" s="255"/>
      <c r="H213" s="255"/>
      <c r="I213" s="255"/>
      <c r="J213" s="255"/>
      <c r="K213" s="255"/>
      <c r="L213" s="255"/>
      <c r="M213" s="255"/>
      <c r="N213" s="255"/>
      <c r="O213" s="255"/>
      <c r="P213" s="255"/>
      <c r="Q213" s="255"/>
      <c r="R213" s="255"/>
    </row>
    <row r="214" spans="2:18" x14ac:dyDescent="0.4">
      <c r="B214" s="255"/>
      <c r="C214" s="297"/>
      <c r="D214" s="255"/>
      <c r="E214" s="255"/>
      <c r="F214" s="255"/>
      <c r="G214" s="255"/>
      <c r="H214" s="255"/>
      <c r="I214" s="255"/>
      <c r="J214" s="255"/>
      <c r="K214" s="255"/>
      <c r="L214" s="255"/>
      <c r="M214" s="255"/>
      <c r="N214" s="255"/>
      <c r="O214" s="255"/>
      <c r="P214" s="255"/>
      <c r="Q214" s="255"/>
      <c r="R214" s="255"/>
    </row>
    <row r="215" spans="2:18" x14ac:dyDescent="0.4">
      <c r="B215" s="255"/>
      <c r="C215" s="297"/>
      <c r="D215" s="255"/>
      <c r="E215" s="255"/>
      <c r="F215" s="255"/>
      <c r="G215" s="255"/>
      <c r="H215" s="255"/>
      <c r="I215" s="255"/>
      <c r="J215" s="255"/>
      <c r="K215" s="255"/>
      <c r="L215" s="255"/>
      <c r="M215" s="255"/>
      <c r="N215" s="255"/>
      <c r="O215" s="255"/>
      <c r="P215" s="255"/>
      <c r="Q215" s="255"/>
      <c r="R215" s="255"/>
    </row>
    <row r="216" spans="2:18" x14ac:dyDescent="0.4">
      <c r="B216" s="255"/>
      <c r="C216" s="297"/>
      <c r="D216" s="255"/>
      <c r="E216" s="255"/>
      <c r="F216" s="255"/>
      <c r="G216" s="255"/>
      <c r="H216" s="255"/>
      <c r="I216" s="255"/>
      <c r="J216" s="255"/>
      <c r="K216" s="255"/>
      <c r="L216" s="255"/>
      <c r="M216" s="255"/>
      <c r="N216" s="255"/>
      <c r="O216" s="255"/>
      <c r="P216" s="256"/>
      <c r="Q216" s="256"/>
      <c r="R216" s="256"/>
    </row>
    <row r="217" spans="2:18" x14ac:dyDescent="0.4">
      <c r="B217" s="256"/>
      <c r="C217" s="298"/>
      <c r="D217" s="256"/>
      <c r="E217" s="256"/>
      <c r="F217" s="256"/>
      <c r="G217" s="256"/>
      <c r="H217" s="256"/>
      <c r="I217" s="256"/>
      <c r="J217" s="256"/>
      <c r="K217" s="256"/>
      <c r="L217" s="256"/>
      <c r="M217" s="256"/>
      <c r="N217" s="256"/>
      <c r="O217" s="256"/>
      <c r="P217" s="257"/>
      <c r="Q217" s="257"/>
      <c r="R217" s="257"/>
    </row>
    <row r="218" spans="2:18" x14ac:dyDescent="0.4">
      <c r="B218" s="257"/>
      <c r="C218" s="299"/>
      <c r="D218" s="257"/>
      <c r="E218" s="257"/>
      <c r="F218" s="257"/>
      <c r="G218" s="257"/>
      <c r="H218" s="257"/>
      <c r="I218" s="257"/>
      <c r="J218" s="257"/>
      <c r="K218" s="257"/>
      <c r="L218" s="257"/>
      <c r="M218" s="257"/>
      <c r="N218" s="257"/>
      <c r="O218" s="257"/>
      <c r="P218" s="255"/>
      <c r="Q218" s="255"/>
      <c r="R218" s="255"/>
    </row>
    <row r="219" spans="2:18" x14ac:dyDescent="0.4">
      <c r="B219" s="255"/>
      <c r="C219" s="297"/>
      <c r="D219" s="255"/>
      <c r="E219" s="255"/>
      <c r="F219" s="255"/>
      <c r="G219" s="255"/>
      <c r="H219" s="255"/>
      <c r="I219" s="255"/>
      <c r="J219" s="255"/>
      <c r="K219" s="255"/>
      <c r="L219" s="255"/>
      <c r="M219" s="255"/>
      <c r="N219" s="255"/>
      <c r="O219" s="255"/>
      <c r="P219" s="255"/>
      <c r="Q219" s="255"/>
      <c r="R219" s="255"/>
    </row>
    <row r="220" spans="2:18" x14ac:dyDescent="0.4">
      <c r="B220" s="255"/>
      <c r="C220" s="297"/>
      <c r="D220" s="255"/>
      <c r="E220" s="255"/>
      <c r="F220" s="255"/>
      <c r="G220" s="255"/>
      <c r="H220" s="255"/>
      <c r="I220" s="255"/>
      <c r="J220" s="255"/>
      <c r="K220" s="255"/>
      <c r="L220" s="255"/>
      <c r="M220" s="255"/>
      <c r="N220" s="255"/>
      <c r="O220" s="255"/>
      <c r="P220" s="255"/>
      <c r="Q220" s="255"/>
      <c r="R220" s="255"/>
    </row>
    <row r="221" spans="2:18" x14ac:dyDescent="0.4">
      <c r="B221" s="255"/>
      <c r="C221" s="297"/>
      <c r="D221" s="255"/>
      <c r="E221" s="255"/>
      <c r="F221" s="255"/>
      <c r="G221" s="255"/>
      <c r="H221" s="255"/>
      <c r="I221" s="255"/>
      <c r="J221" s="255"/>
      <c r="K221" s="255"/>
      <c r="L221" s="255"/>
      <c r="M221" s="255"/>
      <c r="N221" s="255"/>
      <c r="O221" s="255"/>
      <c r="P221" s="255"/>
      <c r="Q221" s="255"/>
      <c r="R221" s="255"/>
    </row>
    <row r="222" spans="2:18" x14ac:dyDescent="0.4">
      <c r="B222" s="255"/>
      <c r="C222" s="297"/>
      <c r="D222" s="255"/>
      <c r="E222" s="255"/>
      <c r="F222" s="255"/>
      <c r="G222" s="255"/>
      <c r="H222" s="255"/>
      <c r="I222" s="255"/>
      <c r="J222" s="255"/>
      <c r="K222" s="255"/>
      <c r="L222" s="255"/>
      <c r="M222" s="255"/>
      <c r="N222" s="255"/>
      <c r="O222" s="255"/>
      <c r="P222" s="255"/>
      <c r="Q222" s="255"/>
      <c r="R222" s="255"/>
    </row>
    <row r="223" spans="2:18" x14ac:dyDescent="0.4">
      <c r="B223" s="255"/>
      <c r="C223" s="297"/>
      <c r="D223" s="255"/>
      <c r="E223" s="255"/>
      <c r="F223" s="255"/>
      <c r="G223" s="255"/>
      <c r="H223" s="255"/>
      <c r="I223" s="255"/>
      <c r="J223" s="255"/>
      <c r="K223" s="255"/>
      <c r="L223" s="255"/>
      <c r="M223" s="255"/>
      <c r="N223" s="255"/>
      <c r="O223" s="255"/>
      <c r="P223" s="255"/>
      <c r="Q223" s="255"/>
      <c r="R223" s="255"/>
    </row>
    <row r="224" spans="2:18" x14ac:dyDescent="0.4">
      <c r="B224" s="255"/>
      <c r="C224" s="297"/>
      <c r="D224" s="255"/>
      <c r="E224" s="255"/>
      <c r="F224" s="255"/>
      <c r="G224" s="255"/>
      <c r="H224" s="255"/>
      <c r="I224" s="255"/>
      <c r="J224" s="255"/>
      <c r="K224" s="255"/>
      <c r="L224" s="255"/>
      <c r="M224" s="255"/>
      <c r="N224" s="255"/>
      <c r="O224" s="255"/>
      <c r="P224" s="255"/>
      <c r="Q224" s="255"/>
      <c r="R224" s="255"/>
    </row>
    <row r="225" spans="2:18" x14ac:dyDescent="0.4">
      <c r="B225" s="255"/>
      <c r="C225" s="297"/>
      <c r="D225" s="255"/>
      <c r="E225" s="255"/>
      <c r="F225" s="255"/>
      <c r="G225" s="255"/>
      <c r="H225" s="255"/>
      <c r="I225" s="255"/>
      <c r="J225" s="255"/>
      <c r="K225" s="255"/>
      <c r="L225" s="255"/>
      <c r="M225" s="255"/>
      <c r="N225" s="255"/>
      <c r="O225" s="255"/>
      <c r="P225" s="255"/>
      <c r="Q225" s="255"/>
      <c r="R225" s="255"/>
    </row>
    <row r="226" spans="2:18" x14ac:dyDescent="0.4">
      <c r="B226" s="255"/>
      <c r="C226" s="297"/>
      <c r="D226" s="255"/>
      <c r="E226" s="255"/>
      <c r="F226" s="255"/>
      <c r="G226" s="255"/>
      <c r="H226" s="255"/>
      <c r="I226" s="255"/>
      <c r="J226" s="255"/>
      <c r="K226" s="255"/>
      <c r="L226" s="255"/>
      <c r="M226" s="255"/>
      <c r="N226" s="255"/>
      <c r="O226" s="255"/>
      <c r="P226" s="258"/>
      <c r="Q226" s="258"/>
      <c r="R226" s="258"/>
    </row>
    <row r="227" spans="2:18" x14ac:dyDescent="0.4">
      <c r="B227" s="258"/>
      <c r="C227" s="298"/>
      <c r="D227" s="258"/>
      <c r="E227" s="258"/>
      <c r="F227" s="258"/>
      <c r="G227" s="258"/>
      <c r="H227" s="258"/>
      <c r="I227" s="258"/>
      <c r="J227" s="258"/>
      <c r="K227" s="258"/>
      <c r="L227" s="258"/>
      <c r="M227" s="258"/>
      <c r="N227" s="258"/>
      <c r="O227" s="258"/>
      <c r="P227" s="258"/>
      <c r="Q227" s="258"/>
      <c r="R227" s="258"/>
    </row>
    <row r="228" spans="2:18" x14ac:dyDescent="0.4">
      <c r="B228" s="258"/>
      <c r="C228" s="298"/>
      <c r="D228" s="258"/>
      <c r="E228" s="258"/>
      <c r="F228" s="258"/>
      <c r="G228" s="258"/>
      <c r="H228" s="258"/>
      <c r="I228" s="258"/>
      <c r="J228" s="258"/>
      <c r="K228" s="258"/>
      <c r="L228" s="258"/>
      <c r="M228" s="258"/>
      <c r="N228" s="258"/>
      <c r="O228" s="258"/>
      <c r="P228" s="258"/>
      <c r="Q228" s="258"/>
      <c r="R228" s="258"/>
    </row>
    <row r="229" spans="2:18" x14ac:dyDescent="0.4">
      <c r="B229" s="258"/>
      <c r="C229" s="298"/>
      <c r="D229" s="258"/>
      <c r="E229" s="258"/>
      <c r="F229" s="258"/>
      <c r="G229" s="258"/>
      <c r="H229" s="258"/>
      <c r="I229" s="258"/>
      <c r="J229" s="258"/>
      <c r="K229" s="258"/>
      <c r="L229" s="258"/>
      <c r="M229" s="258"/>
      <c r="N229" s="258"/>
      <c r="O229" s="258"/>
      <c r="P229" s="256"/>
      <c r="Q229" s="256"/>
      <c r="R229" s="256"/>
    </row>
    <row r="230" spans="2:18" x14ac:dyDescent="0.4">
      <c r="B230" s="256"/>
      <c r="C230" s="298"/>
      <c r="D230" s="256"/>
      <c r="E230" s="256"/>
      <c r="F230" s="256"/>
      <c r="G230" s="256"/>
      <c r="H230" s="256"/>
      <c r="I230" s="256"/>
      <c r="J230" s="256"/>
      <c r="K230" s="256"/>
      <c r="L230" s="256"/>
      <c r="M230" s="256"/>
      <c r="N230" s="256"/>
      <c r="O230" s="256"/>
      <c r="P230" s="257"/>
      <c r="Q230" s="257"/>
      <c r="R230" s="257"/>
    </row>
    <row r="231" spans="2:18" x14ac:dyDescent="0.4">
      <c r="B231" s="257"/>
      <c r="C231" s="299"/>
      <c r="D231" s="257"/>
      <c r="E231" s="257"/>
      <c r="F231" s="257"/>
      <c r="G231" s="257"/>
      <c r="H231" s="257"/>
      <c r="I231" s="257"/>
      <c r="J231" s="257"/>
      <c r="K231" s="257"/>
      <c r="L231" s="257"/>
      <c r="M231" s="257"/>
      <c r="N231" s="257"/>
      <c r="O231" s="257"/>
      <c r="P231" s="255"/>
      <c r="Q231" s="255"/>
      <c r="R231" s="255"/>
    </row>
    <row r="232" spans="2:18" x14ac:dyDescent="0.4">
      <c r="B232" s="255"/>
      <c r="C232" s="297"/>
      <c r="D232" s="255"/>
      <c r="E232" s="255"/>
      <c r="F232" s="255"/>
      <c r="G232" s="255"/>
      <c r="H232" s="255"/>
      <c r="I232" s="255"/>
      <c r="J232" s="255"/>
      <c r="K232" s="255"/>
      <c r="L232" s="255"/>
      <c r="M232" s="255"/>
      <c r="N232" s="255"/>
      <c r="O232" s="255"/>
      <c r="P232" s="255"/>
      <c r="Q232" s="255"/>
      <c r="R232" s="255"/>
    </row>
    <row r="233" spans="2:18" x14ac:dyDescent="0.4">
      <c r="B233" s="255"/>
      <c r="C233" s="297"/>
      <c r="D233" s="255"/>
      <c r="E233" s="255"/>
      <c r="F233" s="255"/>
      <c r="G233" s="255"/>
      <c r="H233" s="255"/>
      <c r="I233" s="255"/>
      <c r="J233" s="255"/>
      <c r="K233" s="255"/>
      <c r="L233" s="255"/>
      <c r="M233" s="255"/>
      <c r="N233" s="255"/>
      <c r="O233" s="255"/>
    </row>
  </sheetData>
  <sheetProtection sheet="1" objects="1" scenarios="1"/>
  <mergeCells count="146">
    <mergeCell ref="AK35:AN35"/>
    <mergeCell ref="AK36:AL36"/>
    <mergeCell ref="AM36:AN36"/>
    <mergeCell ref="AK37:AL37"/>
    <mergeCell ref="AM37:AN37"/>
    <mergeCell ref="AK38:AN38"/>
    <mergeCell ref="I141:J141"/>
    <mergeCell ref="O142:O144"/>
    <mergeCell ref="P142:P14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39:AD39"/>
    <mergeCell ref="AE39:AG39"/>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17:E17"/>
    <mergeCell ref="W17:X17"/>
    <mergeCell ref="Y17:Z17"/>
    <mergeCell ref="F18:I18"/>
    <mergeCell ref="W18:X18"/>
    <mergeCell ref="Y18:Z18"/>
    <mergeCell ref="F13:I13"/>
    <mergeCell ref="B14:E14"/>
    <mergeCell ref="W14:X14"/>
    <mergeCell ref="Y14:Z14"/>
    <mergeCell ref="Y15:Z15"/>
    <mergeCell ref="F16:I16"/>
    <mergeCell ref="Y16:Z16"/>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R1"/>
    <mergeCell ref="B2:R2"/>
    <mergeCell ref="V2:AL2"/>
    <mergeCell ref="B3:G3"/>
    <mergeCell ref="H3:O3"/>
    <mergeCell ref="B5:C5"/>
    <mergeCell ref="H5:N5"/>
    <mergeCell ref="AI5:AJ5"/>
    <mergeCell ref="AK5:AL5"/>
  </mergeCells>
  <phoneticPr fontId="2"/>
  <conditionalFormatting sqref="B41:D140">
    <cfRule type="containsBlanks" dxfId="25" priority="3">
      <formula>LEN(TRIM(B41))=0</formula>
    </cfRule>
  </conditionalFormatting>
  <conditionalFormatting sqref="C41:C140">
    <cfRule type="containsText" dxfId="24" priority="4" operator="containsText" text="01">
      <formula>NOT(ISERROR(SEARCH("01",C41)))</formula>
    </cfRule>
    <cfRule type="containsText" dxfId="23" priority="5" operator="containsText" text="02">
      <formula>NOT(ISERROR(SEARCH("02",C41)))</formula>
    </cfRule>
    <cfRule type="containsText" dxfId="22" priority="6" operator="containsText" text="03">
      <formula>NOT(ISERROR(SEARCH("03",C41)))</formula>
    </cfRule>
    <cfRule type="containsText" dxfId="21" priority="7" operator="containsText" text="04">
      <formula>NOT(ISERROR(SEARCH("04",C41)))</formula>
    </cfRule>
    <cfRule type="containsText" dxfId="20" priority="8" operator="containsText" text="06">
      <formula>NOT(ISERROR(SEARCH("06",C41)))</formula>
    </cfRule>
  </conditionalFormatting>
  <conditionalFormatting sqref="E41:E140 G41:H140 K41:L140">
    <cfRule type="expression" dxfId="19" priority="10">
      <formula>$C41="02【日給制+手当(月額)】"</formula>
    </cfRule>
  </conditionalFormatting>
  <conditionalFormatting sqref="E41:E140 H41:H140 L41:L140">
    <cfRule type="expression" dxfId="18" priority="9">
      <formula>$C41&lt;&gt;"02【日給制+手当(月額)】"</formula>
    </cfRule>
  </conditionalFormatting>
  <conditionalFormatting sqref="F41:G140">
    <cfRule type="containsBlanks" dxfId="17" priority="11">
      <formula>LEN(TRIM(F41))=0</formula>
    </cfRule>
  </conditionalFormatting>
  <conditionalFormatting sqref="J41:K140">
    <cfRule type="containsBlanks" dxfId="16" priority="12">
      <formula>LEN(TRIM(J41))=0</formula>
    </cfRule>
  </conditionalFormatting>
  <conditionalFormatting sqref="O41:O140">
    <cfRule type="cellIs" dxfId="15" priority="13" operator="lessThan">
      <formula>998</formula>
    </cfRule>
  </conditionalFormatting>
  <conditionalFormatting sqref="P41:P140">
    <cfRule type="cellIs" dxfId="14" priority="2" operator="lessThan">
      <formula>1062</formula>
    </cfRule>
  </conditionalFormatting>
  <conditionalFormatting sqref="R41:R140">
    <cfRule type="containsText" dxfId="13" priority="15" operator="containsText" text="最低">
      <formula>NOT(ISERROR(SEARCH("最低",R41)))</formula>
    </cfRule>
  </conditionalFormatting>
  <conditionalFormatting sqref="X52:Z61">
    <cfRule type="containsBlanks" dxfId="12" priority="16">
      <formula>LEN(TRIM(X52))=0</formula>
    </cfRule>
  </conditionalFormatting>
  <conditionalFormatting sqref="Y52:Y61">
    <cfRule type="containsText" dxfId="11" priority="17" operator="containsText" text="01">
      <formula>NOT(ISERROR(SEARCH("01",Y52)))</formula>
    </cfRule>
    <cfRule type="containsText" dxfId="10" priority="18" operator="containsText" text="02">
      <formula>NOT(ISERROR(SEARCH("02",Y52)))</formula>
    </cfRule>
    <cfRule type="containsText" dxfId="9" priority="19" operator="containsText" text="03">
      <formula>NOT(ISERROR(SEARCH("03",Y52)))</formula>
    </cfRule>
    <cfRule type="containsText" dxfId="8" priority="20" operator="containsText" text="04">
      <formula>NOT(ISERROR(SEARCH("04",Y52)))</formula>
    </cfRule>
    <cfRule type="containsText" dxfId="7" priority="21" operator="containsText" text="06">
      <formula>NOT(ISERROR(SEARCH("06",Y52)))</formula>
    </cfRule>
  </conditionalFormatting>
  <conditionalFormatting sqref="AA52:AA61 AC52:AD61 AG52:AH61">
    <cfRule type="expression" dxfId="6" priority="23">
      <formula>$Y52="02【日給制+手当(月額)】"</formula>
    </cfRule>
  </conditionalFormatting>
  <conditionalFormatting sqref="AA52:AA61 AD52:AD61 AH52:AH61">
    <cfRule type="expression" dxfId="5" priority="22">
      <formula>$Y52&lt;&gt;"02【日給制+手当(月額)】"</formula>
    </cfRule>
  </conditionalFormatting>
  <conditionalFormatting sqref="AB52:AC61">
    <cfRule type="containsBlanks" dxfId="4" priority="24">
      <formula>LEN(TRIM(AB52))=0</formula>
    </cfRule>
  </conditionalFormatting>
  <conditionalFormatting sqref="AF52:AG61">
    <cfRule type="containsBlanks" dxfId="3" priority="25">
      <formula>LEN(TRIM(AF52))=0</formula>
    </cfRule>
  </conditionalFormatting>
  <conditionalFormatting sqref="AK52:AK56 AK58:AK61">
    <cfRule type="cellIs" dxfId="2" priority="26" operator="lessThan">
      <formula>998</formula>
    </cfRule>
  </conditionalFormatting>
  <conditionalFormatting sqref="AL52:AL62">
    <cfRule type="cellIs" dxfId="1" priority="1" operator="lessThan">
      <formula>1062</formula>
    </cfRule>
  </conditionalFormatting>
  <conditionalFormatting sqref="AN52:AN61">
    <cfRule type="containsText" dxfId="0" priority="27" operator="containsText" text="最低">
      <formula>NOT(ISERROR(SEARCH("最低",AN52)))</formula>
    </cfRule>
  </conditionalFormatting>
  <dataValidations count="7">
    <dataValidation type="list" allowBlank="1" showInputMessage="1" showErrorMessage="1" sqref="Y52:Y61" xr:uid="{D3FEACC0-8235-427E-A674-D5DC8789A328}">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5DDE5013-3C5E-435C-AE09-683B04775919}"/>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FBE19C3A-229D-4C3A-9C70-3AF4297FC72C}"/>
    <dataValidation type="list" allowBlank="1" showInputMessage="1" showErrorMessage="1" sqref="I22" xr:uid="{5BB8B372-E2DD-4207-8274-A4D968A01C3D}">
      <formula1>"予定,実績"</formula1>
    </dataValidation>
    <dataValidation imeMode="off" allowBlank="1" showInputMessage="1" showErrorMessage="1" sqref="D30:D32 D26:D28 D7:D9 D11:D13 D15:D16 Z44 Z40:Z42 F21 D18:D20" xr:uid="{ACAD1256-6FB9-47D5-91D1-D25A8393B6EB}"/>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140" xr:uid="{4A58A0AF-028E-402B-8613-70FB76138801}">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140" xr:uid="{76877734-4C49-41C5-A8C2-1B3431772209}"/>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【様式第５号の４】事業場内賃金(時給単価)の平均</vt:lpstr>
      <vt:lpstr>20人まで（賃上げ確認表）</vt:lpstr>
      <vt:lpstr>60人まで（賃上げ確認表）</vt:lpstr>
      <vt:lpstr>100人まで（賃上げ確認表）</vt:lpstr>
      <vt:lpstr>'【様式第５号の４】事業場内賃金(時給単価)の平均'!Print_Area</vt:lpstr>
      <vt:lpstr>'100人まで（賃上げ確認表）'!Print_Area</vt:lpstr>
      <vt:lpstr>'20人まで（賃上げ確認表）'!Print_Area</vt:lpstr>
      <vt:lpstr>'60人まで（賃上げ確認表）'!Print_Area</vt:lpstr>
      <vt:lpstr>'100人まで（賃上げ確認表）'!Print_Titles</vt:lpstr>
      <vt:lpstr>'20人まで（賃上げ確認表）'!Print_Titles</vt:lpstr>
      <vt:lpstr>'60人まで（賃上げ確認表）'!Print_Titles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友井 励子</dc:creator>
  <cp:keywords/>
  <dc:description/>
  <cp:lastModifiedBy>友井 励子</cp:lastModifiedBy>
  <cp:revision/>
  <cp:lastPrinted>2025-08-19T06:29:44Z</cp:lastPrinted>
  <dcterms:created xsi:type="dcterms:W3CDTF">2024-01-30T01:10:06Z</dcterms:created>
  <dcterms:modified xsi:type="dcterms:W3CDTF">2025-08-20T01:01:32Z</dcterms:modified>
  <cp:category/>
  <cp:contentStatus/>
</cp:coreProperties>
</file>