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31C51458-0425-4569-983A-B35644A0B47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中小" sheetId="12" r:id="rId1"/>
  </sheets>
  <definedNames>
    <definedName name="_xlnm.Print_Area" localSheetId="0">中小!$A$1:$M$59</definedName>
  </definedNames>
  <calcPr calcId="181029"/>
</workbook>
</file>

<file path=xl/calcChain.xml><?xml version="1.0" encoding="utf-8"?>
<calcChain xmlns="http://schemas.openxmlformats.org/spreadsheetml/2006/main">
  <c r="G42" i="12" l="1"/>
  <c r="F27" i="12"/>
  <c r="K25" i="12" l="1"/>
  <c r="I25" i="12"/>
  <c r="H25" i="12"/>
  <c r="G25" i="12"/>
  <c r="L25" i="12" l="1"/>
  <c r="J25" i="12"/>
  <c r="F13" i="12" l="1"/>
  <c r="F32" i="12" l="1"/>
  <c r="F31" i="12"/>
  <c r="F30" i="12"/>
  <c r="F29" i="12"/>
  <c r="F28" i="12" l="1"/>
  <c r="F33" i="12"/>
  <c r="G33" i="12" l="1"/>
  <c r="J33" i="12"/>
  <c r="F14" i="12"/>
  <c r="F15" i="12"/>
  <c r="F16" i="12"/>
  <c r="F17" i="12" l="1"/>
  <c r="G17" i="12" s="1"/>
  <c r="G19" i="12" s="1"/>
  <c r="J40" i="12" l="1"/>
  <c r="G35" i="12"/>
  <c r="J35" i="12" s="1"/>
  <c r="G40" i="12"/>
  <c r="F40" i="12"/>
  <c r="G43" i="12" l="1"/>
  <c r="G41" i="12"/>
  <c r="J41" i="12" l="1"/>
</calcChain>
</file>

<file path=xl/sharedStrings.xml><?xml version="1.0" encoding="utf-8"?>
<sst xmlns="http://schemas.openxmlformats.org/spreadsheetml/2006/main" count="62" uniqueCount="55">
  <si>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</si>
  <si>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</si>
  <si>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</si>
  <si>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</si>
  <si>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</si>
  <si>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</si>
  <si>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</si>
  <si>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</si>
  <si>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</si>
  <si>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</si>
  <si>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</si>
  <si>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</si>
  <si>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</si>
  <si>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</si>
  <si>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</si>
  <si>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</si>
  <si>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</si>
  <si>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</si>
  <si>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</si>
  <si>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</si>
  <si>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</si>
  <si>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</si>
  <si>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</si>
  <si>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</si>
  <si>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</si>
  <si>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</si>
  <si>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</si>
  <si>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</si>
  <si>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（１）①見える化分</t>
    <rPh sb="4" eb="5">
      <t>ミ</t>
    </rPh>
    <rPh sb="7" eb="8">
      <t>カ</t>
    </rPh>
    <rPh sb="8" eb="9">
      <t>ブン</t>
    </rPh>
    <phoneticPr fontId="3"/>
  </si>
  <si>
    <t>（２）②対策分</t>
    <rPh sb="4" eb="6">
      <t>タイサク</t>
    </rPh>
    <rPh sb="6" eb="7">
      <t>ブン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</si>
  <si>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phoneticPr fontId="3"/>
  </si>
  <si>
    <t>10万円≦ A ≦100万円</t>
    <rPh sb="3" eb="4">
      <t>エン</t>
    </rPh>
    <phoneticPr fontId="3"/>
  </si>
  <si>
    <t>補助金申請額</t>
    <rPh sb="0" eb="3">
      <t>ホジョキン</t>
    </rPh>
    <rPh sb="3" eb="5">
      <t>シンセイ</t>
    </rPh>
    <rPh sb="5" eb="6">
      <t>ガク</t>
    </rPh>
    <phoneticPr fontId="3"/>
  </si>
  <si>
    <t>　　</t>
    <phoneticPr fontId="3"/>
  </si>
  <si>
    <t>（様式第１号の３の１）</t>
    <rPh sb="3" eb="4">
      <t>ダイ</t>
    </rPh>
    <rPh sb="5" eb="6">
      <t>ゴウ</t>
    </rPh>
    <phoneticPr fontId="3"/>
  </si>
  <si>
    <t>補助金申請額※１、２</t>
    <rPh sb="0" eb="3">
      <t>ホジョキン</t>
    </rPh>
    <rPh sb="3" eb="5">
      <t>シンセイ</t>
    </rPh>
    <rPh sb="5" eb="6">
      <t>ガク</t>
    </rPh>
    <phoneticPr fontId="3"/>
  </si>
  <si>
    <t>事業者区分</t>
    <rPh sb="3" eb="5">
      <t>クブン</t>
    </rPh>
    <phoneticPr fontId="3"/>
  </si>
  <si>
    <t>補助率引き上げを希望する場合はチェックをいれてください→</t>
    <phoneticPr fontId="3"/>
  </si>
  <si>
    <r>
      <t>☆　徴取した見積書の日付は、</t>
    </r>
    <r>
      <rPr>
        <b/>
        <sz val="14"/>
        <color rgb="FFFF0000"/>
        <rFont val="ＭＳ ゴシック"/>
        <family val="3"/>
        <charset val="128"/>
      </rPr>
      <t>令和７年１月31日</t>
    </r>
    <r>
      <rPr>
        <b/>
        <sz val="14"/>
        <rFont val="ＭＳ ゴシック"/>
        <family val="3"/>
        <charset val="128"/>
      </rPr>
      <t>以降のものが対象です。</t>
    </r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2" eb="23">
      <t>ニチ</t>
    </rPh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</si>
  <si>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</si>
  <si>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（ｄ）</t>
    <phoneticPr fontId="3"/>
  </si>
  <si>
    <t>ｃ×</t>
    <phoneticPr fontId="3"/>
  </si>
  <si>
    <t>（ｈ）</t>
  </si>
  <si>
    <t>（ｈ）</t>
    <phoneticPr fontId="3"/>
  </si>
  <si>
    <t>100万円≦ B ≦（500－A）万円</t>
    <phoneticPr fontId="3"/>
  </si>
  <si>
    <t>第２次　富山県中小企業トランスフォーメーション補助金　収支計画書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ケイカク</t>
    </rPh>
    <rPh sb="31" eb="32">
      <t>ショ</t>
    </rPh>
    <phoneticPr fontId="3"/>
  </si>
  <si>
    <t>補助金申請額※４、５</t>
    <rPh sb="0" eb="3">
      <t>ホジョキン</t>
    </rPh>
    <rPh sb="3" eb="5">
      <t>シンセイ</t>
    </rPh>
    <rPh sb="5" eb="6">
      <t>ガク</t>
    </rPh>
    <phoneticPr fontId="3"/>
  </si>
  <si>
    <t>※４　(h)又は（補助上限額500万円－A）のうち金額の低い方。</t>
    <rPh sb="6" eb="7">
      <t>マタ</t>
    </rPh>
    <rPh sb="9" eb="11">
      <t>ホジョ</t>
    </rPh>
    <rPh sb="11" eb="13">
      <t>ジョウゲン</t>
    </rPh>
    <rPh sb="13" eb="14">
      <t>ガク</t>
    </rPh>
    <rPh sb="18" eb="19">
      <t>エン</t>
    </rPh>
    <rPh sb="25" eb="27">
      <t>キンガク</t>
    </rPh>
    <rPh sb="28" eb="29">
      <t>ヒク</t>
    </rPh>
    <rPh sb="30" eb="31">
      <t>ホウ</t>
    </rPh>
    <phoneticPr fontId="3"/>
  </si>
  <si>
    <t>※５　補助金下限額は100万円（B）とする。
     (補助率引上げを希望する場合も、通常補助率の申請額が下限額の100万円以上となっている必要がある。）</t>
    <phoneticPr fontId="3"/>
  </si>
  <si>
    <t>※２　補助金下限額は10万円（A）とする。</t>
    <phoneticPr fontId="3"/>
  </si>
  <si>
    <t>※３　第１次募集で①見える化のみ採択された場合は、その交付額を入力してください。</t>
    <rPh sb="10" eb="11">
      <t>ミ</t>
    </rPh>
    <rPh sb="13" eb="14">
      <t>カ</t>
    </rPh>
    <rPh sb="27" eb="30">
      <t>コウフガク</t>
    </rPh>
    <phoneticPr fontId="3"/>
  </si>
  <si>
    <t>　</t>
  </si>
  <si>
    <t>第1次募集①見える化交付額※３</t>
    <rPh sb="0" eb="1">
      <t>ダイ</t>
    </rPh>
    <rPh sb="2" eb="3">
      <t>ジ</t>
    </rPh>
    <rPh sb="3" eb="5">
      <t>ボシュウ</t>
    </rPh>
    <rPh sb="6" eb="7">
      <t>ミ</t>
    </rPh>
    <rPh sb="9" eb="10">
      <t>カ</t>
    </rPh>
    <rPh sb="10" eb="13">
      <t>コウフガク</t>
    </rPh>
    <phoneticPr fontId="3"/>
  </si>
  <si>
    <t>※１　(d)又は補助上限額100万円のうち金額の低い方。</t>
    <rPh sb="6" eb="7">
      <t>マタ</t>
    </rPh>
    <rPh sb="8" eb="10">
      <t>ホジョ</t>
    </rPh>
    <rPh sb="10" eb="12">
      <t>ジョウゲン</t>
    </rPh>
    <rPh sb="12" eb="13">
      <t>ガク</t>
    </rPh>
    <rPh sb="17" eb="18">
      <t>エン</t>
    </rPh>
    <rPh sb="21" eb="23">
      <t>キンガク</t>
    </rPh>
    <rPh sb="24" eb="25">
      <t>ヒク</t>
    </rPh>
    <rPh sb="26" eb="27">
      <t>ホウ</t>
    </rPh>
    <phoneticPr fontId="3"/>
  </si>
  <si>
    <t>課題見える化枠</t>
    <rPh sb="0" eb="2">
      <t>カダイ</t>
    </rPh>
    <rPh sb="2" eb="3">
      <t>ミ</t>
    </rPh>
    <rPh sb="5" eb="6">
      <t>カ</t>
    </rPh>
    <rPh sb="6" eb="7">
      <t>ワク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</si>
</sst>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24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0"/>
      <name val="ＭＳ ゴシック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8"/>
      <name val="HGS創英角ｺﾞｼｯｸUB"/>
      <family val="3"/>
      <charset val="128"/>
    </font>
    <font>
      <b/>
      <sz val="16"/>
      <name val="HGS創英角ｺﾞｼｯｸUB"/>
      <family val="3"/>
      <charset val="128"/>
    </font>
    <font>
      <sz val="8"/>
      <name val="ＭＳ ゴシック"/>
      <family val="3"/>
      <charset val="128"/>
    </font>
    <font>
      <b/>
      <sz val="16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5" xfId="2" applyFont="1" applyBorder="1" applyAlignment="1">
      <alignment vertical="center"/>
    </xf>
    <xf numFmtId="0" fontId="13" fillId="0" borderId="0" xfId="4" applyFont="1" applyAlignment="1">
      <alignment horizontal="center" vertical="center"/>
    </xf>
    <xf numFmtId="0" fontId="4" fillId="0" borderId="0" xfId="3" applyFont="1" applyAlignment="1">
      <alignment horizontal="left" vertical="center" wrapText="1"/>
    </xf>
    <xf numFmtId="0" fontId="9" fillId="0" borderId="0" xfId="3" applyFont="1" applyAlignment="1">
      <alignment horizontal="left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1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9" fillId="0" borderId="1" xfId="4" applyFont="1" applyBorder="1" applyAlignment="1">
      <alignment horizontal="left" vertical="center" shrinkToFit="1"/>
    </xf>
    <xf numFmtId="176" fontId="1" fillId="0" borderId="1" xfId="1" applyNumberFormat="1" applyFont="1" applyFill="1" applyBorder="1" applyAlignment="1" applyProtection="1">
      <alignment horizontal="right" vertical="center" shrinkToFit="1"/>
      <protection locked="0"/>
    </xf>
    <xf numFmtId="38" fontId="15" fillId="0" borderId="0" xfId="5" applyFont="1" applyAlignment="1">
      <alignment horizontal="center" vertical="center"/>
    </xf>
    <xf numFmtId="38" fontId="17" fillId="0" borderId="0" xfId="1" applyFont="1" applyFill="1" applyAlignment="1">
      <alignment vertical="center"/>
    </xf>
    <xf numFmtId="0" fontId="18" fillId="0" borderId="0" xfId="2" applyFont="1" applyAlignment="1">
      <alignment vertical="center"/>
    </xf>
    <xf numFmtId="176" fontId="1" fillId="0" borderId="9" xfId="1" applyNumberFormat="1" applyFont="1" applyFill="1" applyBorder="1" applyAlignment="1">
      <alignment horizontal="right" vertical="center"/>
    </xf>
    <xf numFmtId="176" fontId="1" fillId="0" borderId="9" xfId="1" applyNumberFormat="1" applyFont="1" applyFill="1" applyBorder="1" applyAlignment="1" applyProtection="1">
      <alignment vertical="center"/>
      <protection locked="0"/>
    </xf>
    <xf numFmtId="38" fontId="16" fillId="0" borderId="9" xfId="1" applyFont="1" applyFill="1" applyBorder="1" applyAlignment="1">
      <alignment vertical="center" wrapText="1"/>
    </xf>
    <xf numFmtId="38" fontId="6" fillId="0" borderId="10" xfId="1" applyFont="1" applyFill="1" applyBorder="1" applyAlignment="1">
      <alignment vertical="center"/>
    </xf>
    <xf numFmtId="0" fontId="7" fillId="0" borderId="0" xfId="2" applyFont="1" applyAlignment="1">
      <alignment horizontal="center" vertical="center"/>
    </xf>
    <xf numFmtId="38" fontId="8" fillId="0" borderId="0" xfId="1" applyFont="1" applyFill="1" applyAlignment="1">
      <alignment vertical="center" shrinkToFit="1"/>
    </xf>
    <xf numFmtId="0" fontId="6" fillId="0" borderId="0" xfId="3" applyFont="1" applyAlignment="1">
      <alignment horizontal="left" vertical="top" wrapText="1"/>
    </xf>
    <xf numFmtId="0" fontId="9" fillId="0" borderId="12" xfId="4" applyFont="1" applyBorder="1" applyAlignment="1">
      <alignment horizontal="left" vertical="center" shrinkToFit="1"/>
    </xf>
    <xf numFmtId="176" fontId="1" fillId="0" borderId="15" xfId="1" applyNumberFormat="1" applyFont="1" applyFill="1" applyBorder="1" applyAlignment="1">
      <alignment horizontal="right" vertical="center" shrinkToFit="1"/>
    </xf>
    <xf numFmtId="12" fontId="20" fillId="0" borderId="17" xfId="1" applyNumberFormat="1" applyFont="1" applyFill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/>
    </xf>
    <xf numFmtId="38" fontId="16" fillId="0" borderId="0" xfId="1" applyFont="1" applyFill="1" applyBorder="1" applyAlignment="1">
      <alignment vertical="center" wrapText="1"/>
    </xf>
    <xf numFmtId="176" fontId="1" fillId="0" borderId="0" xfId="1" applyNumberFormat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>
      <alignment vertical="center"/>
    </xf>
    <xf numFmtId="0" fontId="9" fillId="0" borderId="1" xfId="4" applyFont="1" applyBorder="1" applyAlignment="1">
      <alignment vertical="center" shrinkToFit="1"/>
    </xf>
    <xf numFmtId="0" fontId="9" fillId="0" borderId="12" xfId="4" applyFont="1" applyBorder="1" applyAlignment="1">
      <alignment vertical="center" shrinkToFit="1"/>
    </xf>
    <xf numFmtId="176" fontId="1" fillId="0" borderId="1" xfId="1" applyNumberFormat="1" applyFont="1" applyFill="1" applyBorder="1" applyAlignment="1" applyProtection="1">
      <alignment vertical="center" shrinkToFit="1"/>
      <protection locked="0"/>
    </xf>
    <xf numFmtId="176" fontId="1" fillId="0" borderId="15" xfId="1" applyNumberFormat="1" applyFont="1" applyFill="1" applyBorder="1" applyAlignment="1">
      <alignment vertical="center" shrinkToFit="1"/>
    </xf>
    <xf numFmtId="38" fontId="9" fillId="0" borderId="0" xfId="1" applyFont="1" applyFill="1" applyAlignment="1">
      <alignment vertical="top" wrapText="1"/>
    </xf>
    <xf numFmtId="38" fontId="1" fillId="0" borderId="1" xfId="1" applyFont="1" applyFill="1" applyBorder="1" applyAlignment="1" applyProtection="1">
      <alignment vertical="center" shrinkToFit="1"/>
      <protection locked="0"/>
    </xf>
    <xf numFmtId="38" fontId="1" fillId="0" borderId="1" xfId="1" applyFont="1" applyFill="1" applyBorder="1" applyAlignment="1">
      <alignment vertical="center"/>
    </xf>
    <xf numFmtId="38" fontId="1" fillId="0" borderId="15" xfId="1" applyFont="1" applyFill="1" applyBorder="1" applyAlignment="1">
      <alignment vertical="center" shrinkToFit="1"/>
    </xf>
    <xf numFmtId="38" fontId="1" fillId="0" borderId="12" xfId="1" applyFont="1" applyFill="1" applyBorder="1" applyAlignment="1">
      <alignment vertical="center"/>
    </xf>
    <xf numFmtId="38" fontId="1" fillId="0" borderId="3" xfId="1" applyFont="1" applyFill="1" applyBorder="1" applyAlignment="1">
      <alignment vertical="center"/>
    </xf>
    <xf numFmtId="38" fontId="1" fillId="0" borderId="1" xfId="1" applyFont="1" applyFill="1" applyBorder="1" applyAlignment="1" applyProtection="1">
      <alignment horizontal="right" vertical="center" shrinkToFit="1"/>
      <protection locked="0"/>
    </xf>
    <xf numFmtId="38" fontId="1" fillId="0" borderId="1" xfId="1" applyFont="1" applyFill="1" applyBorder="1" applyAlignment="1">
      <alignment horizontal="right" vertical="center"/>
    </xf>
    <xf numFmtId="38" fontId="1" fillId="0" borderId="15" xfId="1" applyFont="1" applyFill="1" applyBorder="1" applyAlignment="1">
      <alignment horizontal="right" vertical="center" shrinkToFit="1"/>
    </xf>
    <xf numFmtId="38" fontId="1" fillId="0" borderId="12" xfId="1" applyFont="1" applyFill="1" applyBorder="1" applyAlignment="1">
      <alignment horizontal="right" vertical="center"/>
    </xf>
    <xf numFmtId="38" fontId="1" fillId="0" borderId="3" xfId="1" applyFont="1" applyFill="1" applyBorder="1" applyAlignment="1">
      <alignment horizontal="right" vertical="center"/>
    </xf>
    <xf numFmtId="38" fontId="1" fillId="0" borderId="32" xfId="1" applyFont="1" applyFill="1" applyBorder="1" applyAlignment="1">
      <alignment vertical="center"/>
    </xf>
    <xf numFmtId="38" fontId="9" fillId="0" borderId="21" xfId="1" applyFont="1" applyFill="1" applyBorder="1" applyAlignment="1">
      <alignment vertical="center" wrapText="1"/>
    </xf>
    <xf numFmtId="177" fontId="21" fillId="0" borderId="6" xfId="1" applyNumberFormat="1" applyFont="1" applyFill="1" applyBorder="1" applyAlignment="1">
      <alignment horizontal="center" vertical="center" wrapText="1"/>
    </xf>
    <xf numFmtId="38" fontId="8" fillId="0" borderId="16" xfId="1" applyFont="1" applyFill="1" applyBorder="1" applyAlignment="1">
      <alignment horizontal="center" vertical="center" wrapText="1"/>
    </xf>
    <xf numFmtId="38" fontId="9" fillId="0" borderId="0" xfId="1" applyFont="1" applyFill="1" applyAlignment="1">
      <alignment horizontal="right" vertical="center"/>
    </xf>
    <xf numFmtId="0" fontId="6" fillId="0" borderId="0" xfId="3" applyFont="1" applyAlignment="1">
      <alignment horizontal="right" vertical="center"/>
    </xf>
    <xf numFmtId="0" fontId="6" fillId="0" borderId="21" xfId="3" applyFont="1" applyBorder="1">
      <alignment vertical="center"/>
    </xf>
    <xf numFmtId="38" fontId="22" fillId="0" borderId="17" xfId="1" applyFont="1" applyFill="1" applyBorder="1" applyAlignment="1">
      <alignment horizontal="center" vertical="center" wrapText="1"/>
    </xf>
    <xf numFmtId="0" fontId="9" fillId="0" borderId="1" xfId="4" applyFont="1" applyBorder="1" applyAlignment="1" applyProtection="1">
      <alignment vertical="center" shrinkToFit="1"/>
      <protection locked="0"/>
    </xf>
    <xf numFmtId="0" fontId="9" fillId="0" borderId="15" xfId="4" applyFont="1" applyBorder="1" applyAlignment="1">
      <alignment vertical="center" shrinkToFit="1"/>
    </xf>
    <xf numFmtId="38" fontId="6" fillId="0" borderId="21" xfId="1" applyFont="1" applyFill="1" applyBorder="1" applyAlignment="1">
      <alignment vertical="center"/>
    </xf>
    <xf numFmtId="38" fontId="14" fillId="0" borderId="0" xfId="1" applyFont="1" applyFill="1" applyAlignment="1">
      <alignment horizontal="distributed" vertical="center"/>
    </xf>
    <xf numFmtId="38" fontId="23" fillId="0" borderId="0" xfId="1" applyFont="1" applyFill="1" applyAlignment="1">
      <alignment vertical="center" shrinkToFit="1"/>
    </xf>
    <xf numFmtId="38" fontId="23" fillId="0" borderId="0" xfId="1" applyFont="1" applyFill="1" applyAlignment="1">
      <alignment horizontal="right" vertical="center"/>
    </xf>
    <xf numFmtId="38" fontId="17" fillId="0" borderId="0" xfId="1" applyFont="1" applyFill="1" applyAlignment="1">
      <alignment horizontal="right" vertical="center"/>
    </xf>
    <xf numFmtId="0" fontId="8" fillId="0" borderId="16" xfId="1" applyNumberFormat="1" applyFont="1" applyFill="1" applyBorder="1" applyAlignment="1">
      <alignment horizontal="center" vertical="center" wrapText="1"/>
    </xf>
    <xf numFmtId="0" fontId="22" fillId="0" borderId="17" xfId="1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6" fillId="0" borderId="0" xfId="3" applyFont="1" applyAlignment="1">
      <alignment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38" fontId="9" fillId="0" borderId="1" xfId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9" fillId="0" borderId="7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38" fontId="9" fillId="0" borderId="0" xfId="1" applyFont="1" applyFill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7" fillId="0" borderId="22" xfId="2" applyFont="1" applyBorder="1" applyAlignment="1">
      <alignment horizontal="center" vertical="center" shrinkToFit="1"/>
    </xf>
    <xf numFmtId="0" fontId="7" fillId="0" borderId="33" xfId="2" applyFont="1" applyBorder="1" applyAlignment="1">
      <alignment horizontal="center" vertical="center" shrinkToFit="1"/>
    </xf>
    <xf numFmtId="0" fontId="7" fillId="0" borderId="34" xfId="2" applyFont="1" applyBorder="1" applyAlignment="1">
      <alignment horizontal="center" vertical="center" shrinkToFit="1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176" fontId="1" fillId="0" borderId="26" xfId="1" applyNumberFormat="1" applyFont="1" applyFill="1" applyBorder="1" applyAlignment="1">
      <alignment horizontal="center" vertical="center"/>
    </xf>
    <xf numFmtId="176" fontId="1" fillId="0" borderId="27" xfId="1" applyNumberFormat="1" applyFont="1" applyFill="1" applyBorder="1" applyAlignment="1">
      <alignment horizontal="center" vertical="center"/>
    </xf>
    <xf numFmtId="176" fontId="1" fillId="0" borderId="28" xfId="1" applyNumberFormat="1" applyFont="1" applyFill="1" applyBorder="1" applyAlignment="1">
      <alignment horizontal="center" vertical="center"/>
    </xf>
    <xf numFmtId="176" fontId="1" fillId="0" borderId="29" xfId="1" applyNumberFormat="1" applyFont="1" applyFill="1" applyBorder="1" applyAlignment="1">
      <alignment horizontal="center" vertical="center"/>
    </xf>
    <xf numFmtId="176" fontId="1" fillId="0" borderId="30" xfId="1" applyNumberFormat="1" applyFont="1" applyFill="1" applyBorder="1" applyAlignment="1">
      <alignment horizontal="center" vertical="center"/>
    </xf>
    <xf numFmtId="176" fontId="1" fillId="0" borderId="31" xfId="1" applyNumberFormat="1" applyFont="1" applyFill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38" fontId="16" fillId="0" borderId="13" xfId="1" applyFont="1" applyFill="1" applyBorder="1" applyAlignment="1">
      <alignment horizontal="center" vertical="center" wrapText="1"/>
    </xf>
    <xf numFmtId="38" fontId="16" fillId="0" borderId="4" xfId="1" applyFont="1" applyFill="1" applyBorder="1" applyAlignment="1">
      <alignment horizontal="center" vertical="center" wrapText="1"/>
    </xf>
    <xf numFmtId="38" fontId="16" fillId="0" borderId="14" xfId="1" applyFont="1" applyFill="1" applyBorder="1" applyAlignment="1">
      <alignment horizontal="center" vertical="center" wrapText="1"/>
    </xf>
    <xf numFmtId="38" fontId="1" fillId="0" borderId="3" xfId="1" applyFont="1" applyFill="1" applyBorder="1" applyAlignment="1">
      <alignment vertical="center"/>
    </xf>
    <xf numFmtId="176" fontId="1" fillId="0" borderId="19" xfId="1" applyNumberFormat="1" applyFont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38" fontId="7" fillId="0" borderId="7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7" fillId="0" borderId="22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176" fontId="1" fillId="0" borderId="19" xfId="1" applyNumberFormat="1" applyFont="1" applyFill="1" applyBorder="1" applyAlignment="1" applyProtection="1">
      <alignment horizontal="center" vertical="center"/>
      <protection locked="0"/>
    </xf>
    <xf numFmtId="176" fontId="1" fillId="0" borderId="18" xfId="1" applyNumberFormat="1" applyFont="1" applyFill="1" applyBorder="1" applyAlignment="1" applyProtection="1">
      <alignment horizontal="center" vertical="center"/>
      <protection locked="0"/>
    </xf>
    <xf numFmtId="38" fontId="1" fillId="0" borderId="13" xfId="1" applyFont="1" applyFill="1" applyBorder="1" applyAlignment="1">
      <alignment vertical="center"/>
    </xf>
    <xf numFmtId="38" fontId="1" fillId="0" borderId="4" xfId="1" applyFont="1" applyFill="1" applyBorder="1" applyAlignment="1">
      <alignment vertical="center"/>
    </xf>
    <xf numFmtId="38" fontId="1" fillId="0" borderId="14" xfId="1" applyFont="1" applyFill="1" applyBorder="1" applyAlignment="1">
      <alignment vertical="center"/>
    </xf>
    <xf numFmtId="0" fontId="4" fillId="0" borderId="4" xfId="4" applyFont="1" applyBorder="1" applyAlignment="1">
      <alignment horizontal="center" vertical="center"/>
    </xf>
    <xf numFmtId="38" fontId="7" fillId="0" borderId="7" xfId="1" applyFont="1" applyFill="1" applyBorder="1" applyAlignment="1">
      <alignment vertical="center" wrapText="1"/>
    </xf>
    <xf numFmtId="38" fontId="7" fillId="0" borderId="11" xfId="1" applyFont="1" applyFill="1" applyBorder="1" applyAlignment="1">
      <alignment vertical="center" wrapText="1"/>
    </xf>
    <xf numFmtId="38" fontId="7" fillId="0" borderId="20" xfId="1" applyFont="1" applyFill="1" applyBorder="1" applyAlignment="1">
      <alignment vertical="center" wrapText="1"/>
    </xf>
    <xf numFmtId="38" fontId="1" fillId="0" borderId="0" xfId="1" applyFont="1" applyFill="1" applyBorder="1" applyAlignment="1">
      <alignment horizontal="right" vertical="center" wrapText="1"/>
    </xf>
    <xf numFmtId="38" fontId="1" fillId="0" borderId="35" xfId="1" applyFont="1" applyFill="1" applyBorder="1" applyAlignment="1">
      <alignment horizontal="right" vertical="center" wrapText="1"/>
    </xf>
    <xf numFmtId="38" fontId="1" fillId="0" borderId="7" xfId="1" applyFont="1" applyFill="1" applyBorder="1" applyAlignment="1">
      <alignment vertical="center"/>
    </xf>
    <xf numFmtId="38" fontId="1" fillId="0" borderId="11" xfId="1" applyFont="1" applyFill="1" applyBorder="1" applyAlignment="1">
      <alignment vertical="center"/>
    </xf>
    <xf numFmtId="38" fontId="1" fillId="0" borderId="20" xfId="1" applyFont="1" applyFill="1" applyBorder="1" applyAlignment="1">
      <alignment vertical="center"/>
    </xf>
    <xf numFmtId="38" fontId="7" fillId="0" borderId="7" xfId="1" applyFont="1" applyFill="1" applyBorder="1" applyAlignment="1">
      <alignment vertical="center"/>
    </xf>
    <xf numFmtId="38" fontId="7" fillId="0" borderId="11" xfId="1" applyFont="1" applyFill="1" applyBorder="1" applyAlignment="1">
      <alignment vertical="center"/>
    </xf>
    <xf numFmtId="38" fontId="7" fillId="0" borderId="20" xfId="1" applyFont="1" applyFill="1" applyBorder="1" applyAlignment="1">
      <alignment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52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15287625"/>
          <a:ext cx="832485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1066500</xdr:colOff>
      <xdr:row>21</xdr:row>
      <xdr:rowOff>85725</xdr:rowOff>
    </xdr:from>
    <xdr:to>
      <xdr:col>6</xdr:col>
      <xdr:colOff>0</xdr:colOff>
      <xdr:row>21</xdr:row>
      <xdr:rowOff>200025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8A2FC28D-11A7-10EB-7D6E-A5E0BD15DC15}"/>
            </a:ext>
          </a:extLst>
        </xdr:cNvPr>
        <xdr:cNvSpPr/>
      </xdr:nvSpPr>
      <xdr:spPr>
        <a:xfrm>
          <a:off x="6210000" y="6086475"/>
          <a:ext cx="648000" cy="114300"/>
        </a:xfrm>
        <a:prstGeom prst="right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showZeros="0" tabSelected="1" view="pageBreakPreview" zoomScaleNormal="60" zoomScaleSheetLayoutView="100" workbookViewId="0">
      <selection activeCell="M2" sqref="M2"/>
    </sheetView>
  </sheetViews>
  <sheetFormatPr defaultColWidth="8.875" defaultRowHeight="22.5" customHeight="1" x14ac:dyDescent="0.15"/>
  <cols>
    <col min="1" max="1" width="18.75" style="1" customWidth="1"/>
    <col min="2" max="2" width="22.5" style="1" customWidth="1"/>
    <col min="3" max="4" width="7.5" style="2" customWidth="1"/>
    <col min="5" max="5" width="11.25" style="2" customWidth="1"/>
    <col min="6" max="6" width="22.5" style="2" customWidth="1"/>
    <col min="7" max="13" width="7.5" style="2" customWidth="1"/>
    <col min="14" max="14" width="4.125" style="1" customWidth="1"/>
    <col min="15" max="15" width="3.875" style="1" customWidth="1"/>
    <col min="16" max="16384" width="8.875" style="1"/>
  </cols>
  <sheetData>
    <row r="1" spans="1:15" s="3" customFormat="1" ht="22.5" customHeight="1" x14ac:dyDescent="0.15">
      <c r="A1" s="14" t="s">
        <v>34</v>
      </c>
      <c r="C1" s="5"/>
      <c r="D1" s="43"/>
      <c r="E1" s="43"/>
      <c r="F1" s="43"/>
      <c r="G1" s="43"/>
      <c r="H1" s="43"/>
      <c r="I1" s="43"/>
      <c r="K1" s="79"/>
      <c r="L1" s="79"/>
      <c r="M1" s="80" t="s">
        <v>54</v>
      </c>
    </row>
    <row r="2" spans="1:15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5" ht="22.5" customHeight="1" x14ac:dyDescent="0.15">
      <c r="A3" s="96" t="s">
        <v>45</v>
      </c>
      <c r="B3" s="96"/>
      <c r="C3" s="96"/>
      <c r="D3" s="96"/>
      <c r="E3" s="96"/>
      <c r="F3" s="96"/>
      <c r="G3" s="96"/>
      <c r="H3" s="96"/>
      <c r="I3" s="31"/>
      <c r="J3" s="31"/>
      <c r="K3" s="31"/>
      <c r="L3" s="31"/>
      <c r="M3" s="31"/>
    </row>
    <row r="4" spans="1:15" ht="11.25" customHeight="1" x14ac:dyDescent="0.1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22.5" customHeight="1" x14ac:dyDescent="0.15">
      <c r="A5" s="31"/>
      <c r="B5" s="31"/>
      <c r="C5" s="17"/>
      <c r="D5" s="17"/>
      <c r="E5" s="18"/>
      <c r="F5" s="32" t="s">
        <v>20</v>
      </c>
      <c r="G5" s="97"/>
      <c r="H5" s="98"/>
      <c r="I5" s="98"/>
      <c r="J5" s="98"/>
      <c r="K5" s="98"/>
      <c r="L5" s="99"/>
      <c r="M5" s="16"/>
    </row>
    <row r="6" spans="1:15" ht="22.5" customHeight="1" x14ac:dyDescent="0.15">
      <c r="A6" s="31"/>
      <c r="B6" s="31"/>
      <c r="C6" s="17"/>
      <c r="D6" s="17"/>
      <c r="E6" s="17"/>
      <c r="F6" s="48" t="s">
        <v>36</v>
      </c>
      <c r="G6" s="123" t="s">
        <v>51</v>
      </c>
      <c r="H6" s="124"/>
      <c r="I6" s="125"/>
      <c r="J6" s="42"/>
      <c r="K6" s="42"/>
      <c r="L6" s="42"/>
      <c r="M6" s="16"/>
    </row>
    <row r="7" spans="1:15" ht="22.5" customHeight="1" x14ac:dyDescent="0.15">
      <c r="A7" s="31"/>
      <c r="B7" s="31"/>
      <c r="C7" s="17"/>
      <c r="D7" s="17"/>
      <c r="E7" s="17"/>
      <c r="G7" s="78"/>
      <c r="H7" s="78"/>
      <c r="I7" s="78"/>
      <c r="J7" s="78"/>
      <c r="K7" s="81" t="s">
        <v>37</v>
      </c>
      <c r="L7" s="42"/>
      <c r="M7" s="37" t="b">
        <v>0</v>
      </c>
    </row>
    <row r="8" spans="1:15" ht="11.25" customHeight="1" x14ac:dyDescent="0.15">
      <c r="A8" s="31"/>
      <c r="B8" s="31"/>
      <c r="C8" s="17"/>
      <c r="D8" s="17"/>
      <c r="E8" s="17"/>
      <c r="F8" s="36"/>
      <c r="G8" s="36"/>
      <c r="H8" s="42"/>
      <c r="I8" s="42"/>
      <c r="J8" s="42"/>
      <c r="K8" s="42"/>
      <c r="L8" s="42"/>
      <c r="M8" s="37"/>
    </row>
    <row r="9" spans="1:15" ht="22.5" customHeight="1" x14ac:dyDescent="0.15">
      <c r="A9" s="7" t="s">
        <v>7</v>
      </c>
      <c r="H9" s="12"/>
      <c r="I9" s="12"/>
      <c r="J9" s="12"/>
      <c r="K9" s="12"/>
      <c r="L9" s="12"/>
      <c r="M9" s="9"/>
    </row>
    <row r="10" spans="1:15" ht="22.5" customHeight="1" x14ac:dyDescent="0.15">
      <c r="A10" s="7" t="s">
        <v>28</v>
      </c>
      <c r="H10" s="12"/>
      <c r="I10" s="12"/>
      <c r="J10" s="12"/>
      <c r="K10" s="12"/>
      <c r="L10" s="12"/>
      <c r="M10" s="9"/>
    </row>
    <row r="11" spans="1:15" ht="45" customHeight="1" x14ac:dyDescent="0.15">
      <c r="A11" s="86" t="s">
        <v>6</v>
      </c>
      <c r="B11" s="88" t="s">
        <v>1</v>
      </c>
      <c r="C11" s="89" t="s">
        <v>4</v>
      </c>
      <c r="D11" s="89"/>
      <c r="E11" s="89" t="s">
        <v>12</v>
      </c>
      <c r="F11" s="89" t="s">
        <v>26</v>
      </c>
      <c r="G11" s="70" t="s">
        <v>41</v>
      </c>
      <c r="H11" s="69">
        <v>0.75</v>
      </c>
      <c r="I11" s="47"/>
      <c r="J11" s="40"/>
      <c r="K11" s="49"/>
      <c r="L11" s="49"/>
      <c r="M11" s="10"/>
      <c r="N11" s="15"/>
    </row>
    <row r="12" spans="1:15" s="4" customFormat="1" ht="22.5" customHeight="1" x14ac:dyDescent="0.15">
      <c r="A12" s="87"/>
      <c r="B12" s="88"/>
      <c r="C12" s="30" t="s">
        <v>0</v>
      </c>
      <c r="D12" s="30" t="s">
        <v>2</v>
      </c>
      <c r="E12" s="89"/>
      <c r="F12" s="89"/>
      <c r="G12" s="112" t="s">
        <v>40</v>
      </c>
      <c r="H12" s="113"/>
      <c r="I12" s="114"/>
      <c r="J12" s="40"/>
      <c r="K12" s="49"/>
      <c r="L12" s="49"/>
      <c r="M12" s="10"/>
      <c r="N12" s="6"/>
    </row>
    <row r="13" spans="1:15" ht="22.5" customHeight="1" x14ac:dyDescent="0.15">
      <c r="A13" s="52"/>
      <c r="B13" s="75"/>
      <c r="C13" s="54"/>
      <c r="D13" s="54"/>
      <c r="E13" s="57"/>
      <c r="F13" s="58">
        <f>C13*E13</f>
        <v>0</v>
      </c>
      <c r="G13" s="116"/>
      <c r="H13" s="116"/>
      <c r="I13" s="116"/>
      <c r="J13" s="39"/>
      <c r="K13" s="50"/>
      <c r="L13" s="50"/>
      <c r="M13" s="11"/>
      <c r="N13" s="12"/>
      <c r="O13" s="13"/>
    </row>
    <row r="14" spans="1:15" ht="22.5" customHeight="1" x14ac:dyDescent="0.15">
      <c r="A14" s="52"/>
      <c r="B14" s="75"/>
      <c r="C14" s="54"/>
      <c r="D14" s="54"/>
      <c r="E14" s="57"/>
      <c r="F14" s="58">
        <f t="shared" ref="F14:F16" si="0">C14*E14</f>
        <v>0</v>
      </c>
      <c r="G14" s="116"/>
      <c r="H14" s="116"/>
      <c r="I14" s="116"/>
      <c r="J14" s="39"/>
      <c r="K14" s="50"/>
      <c r="L14" s="50"/>
      <c r="M14" s="11"/>
      <c r="N14" s="12"/>
      <c r="O14" s="13"/>
    </row>
    <row r="15" spans="1:15" ht="22.5" customHeight="1" x14ac:dyDescent="0.15">
      <c r="A15" s="52"/>
      <c r="B15" s="75"/>
      <c r="C15" s="54"/>
      <c r="D15" s="54"/>
      <c r="E15" s="57"/>
      <c r="F15" s="58">
        <f t="shared" si="0"/>
        <v>0</v>
      </c>
      <c r="G15" s="116"/>
      <c r="H15" s="116"/>
      <c r="I15" s="116"/>
      <c r="J15" s="39"/>
      <c r="K15" s="50"/>
      <c r="L15" s="50"/>
      <c r="M15" s="11"/>
      <c r="N15" s="12"/>
      <c r="O15" s="13"/>
    </row>
    <row r="16" spans="1:15" ht="22.5" customHeight="1" thickBot="1" x14ac:dyDescent="0.2">
      <c r="A16" s="53"/>
      <c r="B16" s="76"/>
      <c r="C16" s="55"/>
      <c r="D16" s="55"/>
      <c r="E16" s="59"/>
      <c r="F16" s="60">
        <f t="shared" si="0"/>
        <v>0</v>
      </c>
      <c r="G16" s="117"/>
      <c r="H16" s="117"/>
      <c r="I16" s="117"/>
      <c r="J16" s="39"/>
      <c r="K16" s="50"/>
      <c r="L16" s="50"/>
      <c r="M16" s="11"/>
      <c r="N16" s="35"/>
      <c r="O16" s="13"/>
    </row>
    <row r="17" spans="1:15" ht="22.5" customHeight="1" x14ac:dyDescent="0.15">
      <c r="A17" s="109" t="s">
        <v>5</v>
      </c>
      <c r="B17" s="110"/>
      <c r="C17" s="110"/>
      <c r="D17" s="110"/>
      <c r="E17" s="111"/>
      <c r="F17" s="61">
        <f>SUM(F13:F16)</f>
        <v>0</v>
      </c>
      <c r="G17" s="115">
        <f>ROUNDDOWN(F17*H11,-3)</f>
        <v>0</v>
      </c>
      <c r="H17" s="115"/>
      <c r="I17" s="115"/>
      <c r="J17" s="38"/>
      <c r="K17" s="8"/>
      <c r="L17" s="8"/>
      <c r="M17" s="8"/>
      <c r="N17" s="35"/>
      <c r="O17" s="13"/>
    </row>
    <row r="18" spans="1:15" ht="11.25" customHeight="1" thickBo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5" ht="22.5" customHeight="1" thickBot="1" x14ac:dyDescent="0.2">
      <c r="A19" s="25"/>
      <c r="B19" s="25"/>
      <c r="C19" s="25"/>
      <c r="D19" s="25"/>
      <c r="E19" s="1"/>
      <c r="F19" s="72" t="s">
        <v>35</v>
      </c>
      <c r="G19" s="118">
        <f>IF(AND(G17,NOT(J22)),IF(G17&lt;100000,"下限額は10万円です",MIN(G17,1000000)),0)</f>
        <v>0</v>
      </c>
      <c r="H19" s="119"/>
      <c r="I19" s="120"/>
      <c r="J19" s="41" t="s">
        <v>30</v>
      </c>
      <c r="K19" s="51"/>
      <c r="L19" s="51"/>
      <c r="M19" s="25"/>
    </row>
    <row r="20" spans="1:15" ht="22.5" customHeight="1" x14ac:dyDescent="0.15">
      <c r="A20" s="95" t="s">
        <v>53</v>
      </c>
      <c r="B20" s="95"/>
      <c r="C20" s="95"/>
      <c r="D20" s="95"/>
      <c r="E20" s="95"/>
      <c r="F20" s="29"/>
      <c r="G20" s="121" t="s">
        <v>31</v>
      </c>
      <c r="H20" s="121"/>
      <c r="I20" s="121"/>
      <c r="J20" s="10"/>
      <c r="K20" s="10"/>
      <c r="L20" s="10"/>
      <c r="M20" s="29"/>
    </row>
    <row r="21" spans="1:15" ht="22.5" customHeight="1" thickBot="1" x14ac:dyDescent="0.2">
      <c r="A21" s="95" t="s">
        <v>49</v>
      </c>
      <c r="B21" s="95"/>
      <c r="C21" s="95"/>
      <c r="D21" s="95"/>
      <c r="E21" s="95"/>
      <c r="F21" s="29"/>
      <c r="G21" s="29"/>
      <c r="H21" s="29"/>
      <c r="I21" s="29"/>
      <c r="J21" s="29"/>
      <c r="K21" s="29"/>
      <c r="L21" s="29"/>
      <c r="M21" s="29"/>
    </row>
    <row r="22" spans="1:15" ht="22.5" customHeight="1" thickBot="1" x14ac:dyDescent="0.2">
      <c r="A22" s="95" t="s">
        <v>50</v>
      </c>
      <c r="B22" s="95"/>
      <c r="C22" s="95"/>
      <c r="D22" s="95"/>
      <c r="E22" s="95"/>
      <c r="F22" s="95"/>
      <c r="G22" s="135" t="s">
        <v>52</v>
      </c>
      <c r="H22" s="135"/>
      <c r="I22" s="136"/>
      <c r="J22" s="132"/>
      <c r="K22" s="133"/>
      <c r="L22" s="134"/>
      <c r="M22" s="41" t="s">
        <v>30</v>
      </c>
    </row>
    <row r="23" spans="1:15" ht="11.25" customHeight="1" x14ac:dyDescent="0.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5" ht="22.5" customHeight="1" x14ac:dyDescent="0.15">
      <c r="A24" s="7" t="s">
        <v>29</v>
      </c>
      <c r="G24" s="131" t="s">
        <v>19</v>
      </c>
      <c r="H24" s="131"/>
      <c r="I24" s="131"/>
      <c r="J24" s="131" t="s">
        <v>27</v>
      </c>
      <c r="K24" s="131"/>
      <c r="L24" s="131"/>
      <c r="M24" s="9"/>
    </row>
    <row r="25" spans="1:15" ht="45" customHeight="1" x14ac:dyDescent="0.15">
      <c r="A25" s="86" t="s">
        <v>6</v>
      </c>
      <c r="B25" s="88" t="s">
        <v>1</v>
      </c>
      <c r="C25" s="89" t="s">
        <v>22</v>
      </c>
      <c r="D25" s="89"/>
      <c r="E25" s="89" t="s">
        <v>23</v>
      </c>
      <c r="F25" s="89" t="s">
        <v>21</v>
      </c>
      <c r="G25" s="82" t="str">
        <f>IF($G$6="　","ｇ×"&amp;CHAR(10)&amp;"ｇ×","ｇ×")</f>
        <v>ｇ×
ｇ×</v>
      </c>
      <c r="H25" s="69" t="str">
        <f>IF($G$6="中小・組合",1/2,IF($G$6="小規模",2/3,"1/2"&amp;CHAR(10)&amp;"2/3"))</f>
        <v>1/2
2/3</v>
      </c>
      <c r="I25" s="83" t="str">
        <f>IF($G$6="中小・組合","(中　小)",IF($G$6="小規模","(小規模)","(中　小)"&amp;CHAR(10)&amp;CHAR(10)&amp;"(小規模)"))</f>
        <v>(中　小)
(小規模)</v>
      </c>
      <c r="J25" s="70" t="str">
        <f>IF($G$6="　","ｇ×"&amp;CHAR(10)&amp;"ｇ×","ｇ×")</f>
        <v>ｇ×
ｇ×</v>
      </c>
      <c r="K25" s="69" t="str">
        <f>IF($G$6="中小・組合",2/3,IF($G$6="小規模",3/4,"2/3"&amp;CHAR(10)&amp;"3/4"))</f>
        <v>2/3
3/4</v>
      </c>
      <c r="L25" s="74" t="str">
        <f>IF($G$6="中小・組合","(中　小)",IF($G$6="小規模","(小規模)","(中　小)"&amp;CHAR(10)&amp;CHAR(10)&amp;"(小規模)"))</f>
        <v>(中　小)
(小規模)</v>
      </c>
      <c r="M25" s="10"/>
      <c r="N25" s="15"/>
    </row>
    <row r="26" spans="1:15" s="4" customFormat="1" ht="22.5" customHeight="1" x14ac:dyDescent="0.15">
      <c r="A26" s="87"/>
      <c r="B26" s="88"/>
      <c r="C26" s="30" t="s">
        <v>0</v>
      </c>
      <c r="D26" s="30" t="s">
        <v>2</v>
      </c>
      <c r="E26" s="89"/>
      <c r="F26" s="89"/>
      <c r="G26" s="112" t="s">
        <v>43</v>
      </c>
      <c r="H26" s="113"/>
      <c r="I26" s="114"/>
      <c r="J26" s="112" t="s">
        <v>42</v>
      </c>
      <c r="K26" s="113"/>
      <c r="L26" s="114"/>
      <c r="M26" s="10"/>
      <c r="N26" s="6"/>
    </row>
    <row r="27" spans="1:15" ht="22.5" customHeight="1" x14ac:dyDescent="0.15">
      <c r="A27" s="33"/>
      <c r="B27" s="75"/>
      <c r="C27" s="34"/>
      <c r="D27" s="34"/>
      <c r="E27" s="62"/>
      <c r="F27" s="63">
        <f t="shared" ref="F27:F28" si="1">C27*E27</f>
        <v>0</v>
      </c>
      <c r="G27" s="100"/>
      <c r="H27" s="101"/>
      <c r="I27" s="102"/>
      <c r="J27" s="126"/>
      <c r="K27" s="126"/>
      <c r="L27" s="126"/>
      <c r="M27" s="11"/>
      <c r="N27" s="12"/>
      <c r="O27" s="13"/>
    </row>
    <row r="28" spans="1:15" ht="22.5" customHeight="1" x14ac:dyDescent="0.15">
      <c r="A28" s="33"/>
      <c r="B28" s="75"/>
      <c r="C28" s="34"/>
      <c r="D28" s="34"/>
      <c r="E28" s="62"/>
      <c r="F28" s="63">
        <f t="shared" si="1"/>
        <v>0</v>
      </c>
      <c r="G28" s="103"/>
      <c r="H28" s="104"/>
      <c r="I28" s="105"/>
      <c r="J28" s="126"/>
      <c r="K28" s="126"/>
      <c r="L28" s="126"/>
      <c r="M28" s="11"/>
      <c r="N28" s="12"/>
      <c r="O28" s="13"/>
    </row>
    <row r="29" spans="1:15" ht="22.5" customHeight="1" x14ac:dyDescent="0.15">
      <c r="A29" s="33"/>
      <c r="B29" s="75"/>
      <c r="C29" s="34"/>
      <c r="D29" s="34"/>
      <c r="E29" s="62"/>
      <c r="F29" s="63">
        <f>C29*E29</f>
        <v>0</v>
      </c>
      <c r="G29" s="103"/>
      <c r="H29" s="104"/>
      <c r="I29" s="105"/>
      <c r="J29" s="126"/>
      <c r="K29" s="126"/>
      <c r="L29" s="126"/>
      <c r="M29" s="11"/>
      <c r="N29" s="12"/>
      <c r="O29" s="13"/>
    </row>
    <row r="30" spans="1:15" ht="22.5" customHeight="1" x14ac:dyDescent="0.15">
      <c r="A30" s="33"/>
      <c r="B30" s="75"/>
      <c r="C30" s="34"/>
      <c r="D30" s="34"/>
      <c r="E30" s="62"/>
      <c r="F30" s="63">
        <f>C30*E30</f>
        <v>0</v>
      </c>
      <c r="G30" s="103"/>
      <c r="H30" s="104"/>
      <c r="I30" s="105"/>
      <c r="J30" s="126"/>
      <c r="K30" s="126"/>
      <c r="L30" s="126"/>
      <c r="M30" s="11"/>
      <c r="N30" s="12"/>
      <c r="O30" s="13"/>
    </row>
    <row r="31" spans="1:15" ht="22.5" customHeight="1" x14ac:dyDescent="0.15">
      <c r="A31" s="33"/>
      <c r="B31" s="75"/>
      <c r="C31" s="34"/>
      <c r="D31" s="34"/>
      <c r="E31" s="62"/>
      <c r="F31" s="63">
        <f>C31*E31</f>
        <v>0</v>
      </c>
      <c r="G31" s="103"/>
      <c r="H31" s="104"/>
      <c r="I31" s="105"/>
      <c r="J31" s="126"/>
      <c r="K31" s="126"/>
      <c r="L31" s="126"/>
      <c r="M31" s="11"/>
      <c r="N31" s="12"/>
      <c r="O31" s="13"/>
    </row>
    <row r="32" spans="1:15" ht="22.5" customHeight="1" thickBot="1" x14ac:dyDescent="0.2">
      <c r="A32" s="45"/>
      <c r="B32" s="76"/>
      <c r="C32" s="46"/>
      <c r="D32" s="46"/>
      <c r="E32" s="64"/>
      <c r="F32" s="65">
        <f>C32*E32</f>
        <v>0</v>
      </c>
      <c r="G32" s="106"/>
      <c r="H32" s="107"/>
      <c r="I32" s="108"/>
      <c r="J32" s="127"/>
      <c r="K32" s="127"/>
      <c r="L32" s="127"/>
      <c r="M32" s="11"/>
      <c r="N32" s="19"/>
      <c r="O32" s="13"/>
    </row>
    <row r="33" spans="1:15" ht="22.5" customHeight="1" x14ac:dyDescent="0.15">
      <c r="A33" s="109" t="s">
        <v>5</v>
      </c>
      <c r="B33" s="110"/>
      <c r="C33" s="110"/>
      <c r="D33" s="110"/>
      <c r="E33" s="111"/>
      <c r="F33" s="66">
        <f>SUM(F27:F32)</f>
        <v>0</v>
      </c>
      <c r="G33" s="128">
        <f>IFERROR(ROUNDDOWN(F33*H25,-3),0)</f>
        <v>0</v>
      </c>
      <c r="H33" s="129"/>
      <c r="I33" s="130"/>
      <c r="J33" s="128">
        <f>IFERROR(IF(M7,ROUNDDOWN(F33*K25,-3),0),0)</f>
        <v>0</v>
      </c>
      <c r="K33" s="129"/>
      <c r="L33" s="130"/>
      <c r="M33" s="8"/>
      <c r="N33" s="19"/>
      <c r="O33" s="13"/>
    </row>
    <row r="34" spans="1:15" ht="11.25" customHeight="1" thickBo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15" ht="22.5" customHeight="1" thickBot="1" x14ac:dyDescent="0.2">
      <c r="A35" s="25"/>
      <c r="B35" s="25"/>
      <c r="C35" s="25"/>
      <c r="D35" s="44"/>
      <c r="E35" s="1"/>
      <c r="F35" s="72" t="s">
        <v>46</v>
      </c>
      <c r="G35" s="118">
        <f>IF(AND(MAX(G19,J22),G33),IF(G33&lt;1000000,"下限額は100万円です",MIN(G33,5000000-MAX(G19,J22))),0)</f>
        <v>0</v>
      </c>
      <c r="H35" s="119"/>
      <c r="I35" s="120"/>
      <c r="J35" s="118">
        <f>IF(AND(M7,MAX(G19,J22),ISNUMBER(G35)),MIN(J33,5000000-MAX(G19,J22)),0)</f>
        <v>0</v>
      </c>
      <c r="K35" s="119"/>
      <c r="L35" s="120"/>
      <c r="M35" s="25" t="s">
        <v>24</v>
      </c>
    </row>
    <row r="36" spans="1:15" ht="22.5" customHeight="1" x14ac:dyDescent="0.15">
      <c r="A36" s="95" t="s">
        <v>47</v>
      </c>
      <c r="B36" s="95"/>
      <c r="C36" s="95"/>
      <c r="D36" s="95"/>
      <c r="E36" s="95"/>
      <c r="F36" s="95"/>
      <c r="G36" s="77" t="s">
        <v>44</v>
      </c>
      <c r="H36" s="68"/>
      <c r="I36" s="68"/>
      <c r="J36" s="68"/>
      <c r="K36" s="56"/>
      <c r="L36" s="56"/>
      <c r="M36" s="56"/>
    </row>
    <row r="37" spans="1:15" ht="45" customHeight="1" x14ac:dyDescent="0.15">
      <c r="A37" s="95" t="s">
        <v>48</v>
      </c>
      <c r="B37" s="95"/>
      <c r="C37" s="95"/>
      <c r="D37" s="95"/>
      <c r="E37" s="95"/>
      <c r="F37" s="95"/>
      <c r="G37" s="95"/>
      <c r="H37" s="95"/>
      <c r="I37" s="95"/>
      <c r="J37" s="56"/>
      <c r="K37" s="56"/>
      <c r="L37" s="56"/>
      <c r="M37" s="56"/>
    </row>
    <row r="38" spans="1:15" ht="11.25" customHeight="1" x14ac:dyDescent="0.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</row>
    <row r="39" spans="1:15" ht="22.5" customHeight="1" thickBot="1" x14ac:dyDescent="0.2">
      <c r="A39" s="20" t="s">
        <v>25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</row>
    <row r="40" spans="1:15" ht="22.5" customHeight="1" thickBot="1" x14ac:dyDescent="0.2">
      <c r="A40" s="92" t="s">
        <v>5</v>
      </c>
      <c r="B40" s="93"/>
      <c r="C40" s="93"/>
      <c r="D40" s="93"/>
      <c r="E40" s="94"/>
      <c r="F40" s="67">
        <f>F17+F33</f>
        <v>0</v>
      </c>
      <c r="G40" s="137">
        <f>G17+G33</f>
        <v>0</v>
      </c>
      <c r="H40" s="138"/>
      <c r="I40" s="139"/>
      <c r="J40" s="137">
        <f>IF(M7,G17+J33,0)</f>
        <v>0</v>
      </c>
      <c r="K40" s="138"/>
      <c r="L40" s="139"/>
      <c r="M40" s="8"/>
      <c r="N40" s="13"/>
    </row>
    <row r="41" spans="1:15" ht="22.5" customHeight="1" thickBot="1" x14ac:dyDescent="0.2">
      <c r="A41" s="25"/>
      <c r="B41" s="25"/>
      <c r="C41" s="25"/>
      <c r="D41" s="25"/>
      <c r="E41" s="1"/>
      <c r="F41" s="72" t="s">
        <v>32</v>
      </c>
      <c r="G41" s="140">
        <f>IFERROR(MIN(G19+G35,5000000),0)</f>
        <v>0</v>
      </c>
      <c r="H41" s="141"/>
      <c r="I41" s="142"/>
      <c r="J41" s="140">
        <f>IF(AND(M7,G41),MIN(G19+J35,5000000),0)</f>
        <v>0</v>
      </c>
      <c r="K41" s="141"/>
      <c r="L41" s="142"/>
      <c r="M41" s="25" t="s">
        <v>10</v>
      </c>
    </row>
    <row r="42" spans="1:15" ht="22.5" customHeight="1" x14ac:dyDescent="0.15">
      <c r="A42" s="25"/>
      <c r="B42" s="25"/>
      <c r="C42" s="25"/>
      <c r="D42" s="25"/>
      <c r="E42" s="1"/>
      <c r="F42" s="71"/>
      <c r="G42" s="73" t="str">
        <f>IF(J22,"100万円≦ B ≦（500 － A）万円","110万円≦ A + B ≦500万円")</f>
        <v>110万円≦ A + B ≦500万円</v>
      </c>
      <c r="H42" s="73"/>
      <c r="I42" s="73"/>
      <c r="J42" s="26"/>
      <c r="K42" s="21"/>
      <c r="L42" s="21"/>
      <c r="M42" s="25"/>
    </row>
    <row r="43" spans="1:15" ht="22.5" customHeight="1" x14ac:dyDescent="0.15">
      <c r="A43" s="25"/>
      <c r="B43" s="25"/>
      <c r="C43" s="25"/>
      <c r="D43" s="25"/>
      <c r="E43" s="1"/>
      <c r="G43" s="122" t="str">
        <f>IF(G19+J22+G35,"","100万円≦ B ≦（500 － A）万円　※第１次で①採択の場合")</f>
        <v>100万円≦ B ≦（500 － A）万円　※第１次で①採択の場合</v>
      </c>
      <c r="H43" s="122"/>
      <c r="I43" s="122"/>
      <c r="J43" s="122"/>
      <c r="K43" s="122"/>
      <c r="L43" s="122"/>
      <c r="M43" s="122"/>
    </row>
    <row r="44" spans="1:15" ht="22.5" customHeight="1" x14ac:dyDescent="0.15">
      <c r="A44" s="22" t="s">
        <v>3</v>
      </c>
      <c r="B44" s="14"/>
      <c r="C44" s="14"/>
      <c r="D44" s="14"/>
      <c r="E44" s="14"/>
      <c r="F44" s="23"/>
      <c r="G44" s="1"/>
      <c r="H44" s="1"/>
      <c r="I44" s="1"/>
      <c r="J44" s="1"/>
      <c r="K44" s="15"/>
      <c r="L44" s="15"/>
      <c r="M44" s="15"/>
    </row>
    <row r="45" spans="1:15" ht="22.5" customHeight="1" x14ac:dyDescent="0.15">
      <c r="A45" s="90" t="s">
        <v>9</v>
      </c>
      <c r="B45" s="91"/>
      <c r="C45" s="91"/>
      <c r="D45" s="91"/>
      <c r="E45" s="91"/>
      <c r="F45" s="91"/>
      <c r="G45" s="26"/>
    </row>
    <row r="46" spans="1:15" ht="22.5" customHeight="1" x14ac:dyDescent="0.15">
      <c r="A46" s="26" t="s">
        <v>14</v>
      </c>
      <c r="B46" s="26"/>
      <c r="C46" s="26"/>
      <c r="D46" s="26"/>
      <c r="E46" s="26"/>
      <c r="F46" s="26"/>
      <c r="G46" s="26"/>
    </row>
    <row r="47" spans="1:15" ht="22.5" customHeight="1" x14ac:dyDescent="0.15">
      <c r="A47" s="90" t="s">
        <v>13</v>
      </c>
      <c r="B47" s="90"/>
      <c r="C47" s="90"/>
      <c r="D47" s="90"/>
      <c r="E47" s="90"/>
      <c r="F47" s="90"/>
      <c r="G47" s="25"/>
    </row>
    <row r="48" spans="1:15" ht="22.5" customHeight="1" x14ac:dyDescent="0.15">
      <c r="A48" s="90" t="s">
        <v>8</v>
      </c>
      <c r="B48" s="90"/>
      <c r="C48" s="90"/>
      <c r="D48" s="90"/>
      <c r="E48" s="90"/>
      <c r="F48" s="90"/>
      <c r="G48" s="90"/>
      <c r="H48" s="90"/>
      <c r="I48" s="25"/>
      <c r="J48" s="25"/>
      <c r="K48" s="25"/>
      <c r="L48" s="25"/>
      <c r="M48" s="25"/>
    </row>
    <row r="49" spans="1:13" ht="22.5" customHeight="1" x14ac:dyDescent="0.15">
      <c r="A49" s="85" t="s">
        <v>11</v>
      </c>
      <c r="B49" s="85"/>
      <c r="C49" s="85"/>
      <c r="D49" s="85"/>
      <c r="E49" s="85"/>
      <c r="F49" s="85"/>
      <c r="G49" s="85"/>
      <c r="H49" s="85"/>
      <c r="I49" s="27"/>
      <c r="J49" s="27"/>
      <c r="K49" s="27"/>
      <c r="L49" s="27"/>
      <c r="M49" s="27"/>
    </row>
    <row r="50" spans="1:13" ht="22.5" customHeight="1" x14ac:dyDescent="0.15">
      <c r="A50" s="26" t="s">
        <v>17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</row>
    <row r="51" spans="1:13" ht="22.5" customHeight="1" x14ac:dyDescent="0.15">
      <c r="A51" s="26" t="s">
        <v>18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</row>
    <row r="52" spans="1:13" ht="22.5" customHeight="1" x14ac:dyDescent="0.15">
      <c r="A52" s="24" t="s">
        <v>16</v>
      </c>
      <c r="B52" s="24"/>
      <c r="C52" s="24"/>
      <c r="D52" s="24"/>
      <c r="E52" s="24"/>
      <c r="F52" s="24"/>
      <c r="G52" s="24"/>
      <c r="H52" s="25"/>
      <c r="I52" s="25"/>
      <c r="J52" s="25"/>
      <c r="K52" s="25"/>
      <c r="L52" s="25"/>
      <c r="M52" s="25"/>
    </row>
    <row r="53" spans="1:13" ht="22.5" customHeight="1" x14ac:dyDescent="0.1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</row>
    <row r="54" spans="1:13" ht="22.5" customHeight="1" x14ac:dyDescent="0.1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</row>
    <row r="55" spans="1:13" ht="22.5" customHeight="1" x14ac:dyDescent="0.1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</row>
    <row r="56" spans="1:13" ht="11.25" customHeight="1" x14ac:dyDescent="0.15"/>
    <row r="57" spans="1:13" ht="22.5" customHeight="1" x14ac:dyDescent="0.15">
      <c r="A57" s="84" t="s">
        <v>15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13" ht="22.5" customHeight="1" x14ac:dyDescent="0.15">
      <c r="A58" s="84" t="s">
        <v>38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13" ht="22.5" customHeight="1" x14ac:dyDescent="0.15">
      <c r="A59" s="84" t="s">
        <v>39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3" ht="22.5" customHeight="1" x14ac:dyDescent="0.15">
      <c r="A60" s="16" t="s">
        <v>33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</sheetData>
  <mergeCells count="50">
    <mergeCell ref="G41:I41"/>
    <mergeCell ref="G6:I6"/>
    <mergeCell ref="J26:L26"/>
    <mergeCell ref="J27:L32"/>
    <mergeCell ref="J33:L33"/>
    <mergeCell ref="J35:L35"/>
    <mergeCell ref="G24:I24"/>
    <mergeCell ref="J24:L24"/>
    <mergeCell ref="G33:I33"/>
    <mergeCell ref="G35:I35"/>
    <mergeCell ref="J22:L22"/>
    <mergeCell ref="G22:I22"/>
    <mergeCell ref="A20:E20"/>
    <mergeCell ref="A21:E21"/>
    <mergeCell ref="A22:F22"/>
    <mergeCell ref="B11:B12"/>
    <mergeCell ref="C11:D11"/>
    <mergeCell ref="E11:E12"/>
    <mergeCell ref="F11:F12"/>
    <mergeCell ref="A36:F36"/>
    <mergeCell ref="A3:H3"/>
    <mergeCell ref="A11:A12"/>
    <mergeCell ref="A57:M57"/>
    <mergeCell ref="G5:L5"/>
    <mergeCell ref="G27:I32"/>
    <mergeCell ref="A37:I37"/>
    <mergeCell ref="A17:E17"/>
    <mergeCell ref="A33:E33"/>
    <mergeCell ref="G12:I12"/>
    <mergeCell ref="G17:I17"/>
    <mergeCell ref="G13:I16"/>
    <mergeCell ref="G19:I19"/>
    <mergeCell ref="G26:I26"/>
    <mergeCell ref="G20:I20"/>
    <mergeCell ref="A58:M58"/>
    <mergeCell ref="A59:M59"/>
    <mergeCell ref="A49:H49"/>
    <mergeCell ref="A25:A26"/>
    <mergeCell ref="B25:B26"/>
    <mergeCell ref="C25:D25"/>
    <mergeCell ref="E25:E26"/>
    <mergeCell ref="F25:F26"/>
    <mergeCell ref="A45:F45"/>
    <mergeCell ref="A47:F47"/>
    <mergeCell ref="A48:H48"/>
    <mergeCell ref="A40:E40"/>
    <mergeCell ref="G43:M43"/>
    <mergeCell ref="J40:L40"/>
    <mergeCell ref="J41:L41"/>
    <mergeCell ref="G40:I40"/>
  </mergeCells>
  <phoneticPr fontId="3"/>
  <conditionalFormatting sqref="G19 G41 J41">
    <cfRule type="containsText" dxfId="1" priority="1" operator="containsText" text="下限額">
      <formula>NOT(ISERROR(SEARCH("下限額",G19)))</formula>
    </cfRule>
  </conditionalFormatting>
  <conditionalFormatting sqref="G35 J35">
    <cfRule type="containsText" dxfId="0" priority="3" operator="containsText" text="下限">
      <formula>NOT(ISERROR(SEARCH("下限",G35)))</formula>
    </cfRule>
  </conditionalFormatting>
  <dataValidations count="4">
    <dataValidation imeMode="hiragana" allowBlank="1" showInputMessage="1" showErrorMessage="1" sqref="B1:B2 B61:B65535 D61:D65535 B56 D56 D2 B9:B16 D24:D32 B24:B32 D9:D16" xr:uid="{00000000-0002-0000-0000-000000000000}"/>
    <dataValidation imeMode="halfAlpha" allowBlank="1" showInputMessage="1" showErrorMessage="1" sqref="C1:C2 E2 C61:C65535 E61:E65535 C56 E56 C9:C16 E24:E32 C24:C32 E9:E16" xr:uid="{00000000-0002-0000-0000-000001000000}"/>
    <dataValidation type="list" allowBlank="1" showInputMessage="1" showErrorMessage="1" sqref="A13:A16 A27:A32" xr:uid="{049957A0-A643-450E-B0BC-E549C23F3DEC}">
      <formula1>"　,謝金,旅費,広報費,印刷製本費,通信運搬費,雑役務費,借料,機械装置・システム費,備品購入費,外注費,改装等工事費,設備処分費,その他経費"</formula1>
    </dataValidation>
    <dataValidation type="list" allowBlank="1" showInputMessage="1" showErrorMessage="1" sqref="G6" xr:uid="{54977CC8-992E-4725-BC71-BBC2374F5C09}">
      <formula1>"　,中小・組合,小規模"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中小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2025-02-13T06:08:42Z</dcterms:created>
  <dcterms:modified xsi:type="dcterms:W3CDTF">2025-02-13T06:10:41Z</dcterms:modified>
</cp:coreProperties>
</file>